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16" documentId="10_ncr:8000_{EC22B114-3F65-44F5-A013-6BBD1D801C8E}" xr6:coauthVersionLast="43" xr6:coauthVersionMax="43" xr10:uidLastSave="{E69D30E5-3CF4-4151-9A12-B7A93267C889}"/>
  <bookViews>
    <workbookView xWindow="-96" yWindow="-96" windowWidth="23232" windowHeight="12552" tabRatio="881" xr2:uid="{00000000-000D-0000-FFFF-FFFF00000000}"/>
  </bookViews>
  <sheets>
    <sheet name="Client" sheetId="8" r:id="rId1"/>
    <sheet name="Client (2)" sheetId="29" r:id="rId2"/>
    <sheet name="Client (3)" sheetId="3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8" l="1"/>
  <c r="B38" i="8"/>
  <c r="B36" i="8"/>
  <c r="B34" i="8"/>
  <c r="B38" i="30" l="1"/>
  <c r="I35" i="30"/>
  <c r="E35" i="30"/>
  <c r="E33" i="30"/>
  <c r="B32" i="30"/>
  <c r="E31" i="30"/>
  <c r="I29" i="30"/>
  <c r="E29" i="30"/>
  <c r="B14" i="30"/>
  <c r="B11" i="30"/>
  <c r="B36" i="30" s="1"/>
  <c r="E9" i="30"/>
  <c r="B6" i="30"/>
  <c r="B9" i="30" s="1"/>
  <c r="E4" i="30"/>
  <c r="E14" i="30" s="1"/>
  <c r="E3" i="30"/>
  <c r="E5" i="30" s="1"/>
  <c r="B38" i="29"/>
  <c r="I35" i="29"/>
  <c r="E35" i="29"/>
  <c r="E33" i="29"/>
  <c r="B32" i="29"/>
  <c r="E31" i="29"/>
  <c r="E29" i="29"/>
  <c r="B14" i="29"/>
  <c r="B11" i="29"/>
  <c r="B36" i="29" s="1"/>
  <c r="E9" i="29"/>
  <c r="E4" i="29" s="1"/>
  <c r="B6" i="29"/>
  <c r="B9" i="29" s="1"/>
  <c r="E3" i="29"/>
  <c r="E5" i="29" s="1"/>
  <c r="I35" i="8"/>
  <c r="E33" i="8"/>
  <c r="B11" i="8"/>
  <c r="B14" i="8"/>
  <c r="B6" i="8"/>
  <c r="G33" i="8" l="1"/>
  <c r="I29" i="29"/>
  <c r="E14" i="29"/>
  <c r="G33" i="30"/>
  <c r="I33" i="30"/>
  <c r="G35" i="30"/>
  <c r="B34" i="30"/>
  <c r="G29" i="30"/>
  <c r="G4" i="30"/>
  <c r="G3" i="30"/>
  <c r="G2" i="30"/>
  <c r="G29" i="29"/>
  <c r="B34" i="29"/>
  <c r="B42" i="29" s="1"/>
  <c r="G35" i="29"/>
  <c r="G4" i="29"/>
  <c r="G3" i="29"/>
  <c r="G2" i="29"/>
  <c r="I33" i="29"/>
  <c r="G33" i="29"/>
  <c r="E35" i="8"/>
  <c r="E31" i="8"/>
  <c r="E29" i="8"/>
  <c r="E9" i="8"/>
  <c r="E4" i="8" s="1"/>
  <c r="B9" i="8"/>
  <c r="I33" i="8" s="1"/>
  <c r="E3" i="8"/>
  <c r="I29" i="8" l="1"/>
  <c r="I31" i="30"/>
  <c r="B44" i="30"/>
  <c r="G31" i="30"/>
  <c r="B42" i="30"/>
  <c r="B44" i="29"/>
  <c r="G31" i="29"/>
  <c r="I31" i="29"/>
  <c r="E5" i="8"/>
  <c r="G3" i="8" s="1"/>
  <c r="E14" i="8"/>
  <c r="G35" i="8"/>
  <c r="G29" i="8"/>
  <c r="I31" i="8" l="1"/>
  <c r="B46" i="8"/>
  <c r="B44" i="8"/>
  <c r="G31" i="8"/>
  <c r="G4" i="8"/>
  <c r="G2" i="8"/>
</calcChain>
</file>

<file path=xl/sharedStrings.xml><?xml version="1.0" encoding="utf-8"?>
<sst xmlns="http://schemas.openxmlformats.org/spreadsheetml/2006/main" count="164" uniqueCount="59">
  <si>
    <t>Word count</t>
  </si>
  <si>
    <t>Character count (inc. spaces)</t>
  </si>
  <si>
    <t>Line count (unrounded)</t>
  </si>
  <si>
    <t>Price per word</t>
  </si>
  <si>
    <t>Price per line</t>
  </si>
  <si>
    <t>Price per hour</t>
  </si>
  <si>
    <t>Surcharge</t>
  </si>
  <si>
    <t>Equivalent line rate</t>
  </si>
  <si>
    <t>Equivalent word rate</t>
  </si>
  <si>
    <t>Other considerations</t>
  </si>
  <si>
    <t>Base word total (no surcharge)</t>
  </si>
  <si>
    <t>Base line total (no surcharge)</t>
  </si>
  <si>
    <t>Total project income</t>
  </si>
  <si>
    <t>Amount billed</t>
  </si>
  <si>
    <t>Billing method</t>
  </si>
  <si>
    <t>Word-based fee for project</t>
  </si>
  <si>
    <t>Line-based fee for project</t>
  </si>
  <si>
    <t>Hour-based fee for project</t>
  </si>
  <si>
    <t>Custom fee for project</t>
  </si>
  <si>
    <t>Outsourcing costs</t>
  </si>
  <si>
    <t>Costs</t>
  </si>
  <si>
    <t>Reviewer</t>
  </si>
  <si>
    <t>Reviewer costs</t>
  </si>
  <si>
    <t>Hourly rate</t>
  </si>
  <si>
    <t>Hours involved</t>
  </si>
  <si>
    <t>Translator</t>
  </si>
  <si>
    <t>Income minus costs</t>
  </si>
  <si>
    <t>Line count (rounded, used for calculations)</t>
  </si>
  <si>
    <t>Equivalent rates after costs</t>
  </si>
  <si>
    <t>Per word</t>
  </si>
  <si>
    <t>Per line</t>
  </si>
  <si>
    <t>Per hour</t>
  </si>
  <si>
    <t>Costs as % of total</t>
  </si>
  <si>
    <t>Hours (estimated OR actual)</t>
  </si>
  <si>
    <t>Custom</t>
  </si>
  <si>
    <t>Average of word- and line-based fee for project</t>
  </si>
  <si>
    <t>characters in a line</t>
  </si>
  <si>
    <t>characters in a cartella</t>
  </si>
  <si>
    <t>Cartella count (unrounded)</t>
  </si>
  <si>
    <t>Cartella count (rounded)</t>
  </si>
  <si>
    <t>Cartella-based fee for project</t>
  </si>
  <si>
    <t>Price per cartella</t>
  </si>
  <si>
    <t>Equivalent cartella rate</t>
  </si>
  <si>
    <t>Base cartella total (no surcharge)</t>
  </si>
  <si>
    <t>Going by word rate...</t>
  </si>
  <si>
    <t>Going by line rate…</t>
  </si>
  <si>
    <t>Average of word- and cartella-based fee for project</t>
  </si>
  <si>
    <t>d</t>
  </si>
  <si>
    <t>Going by cartella rate…</t>
  </si>
  <si>
    <t>www.englishroseberlin.de</t>
  </si>
  <si>
    <t>Please contact Rose at rose@lingocode.com in advance for permission if you intend to distribute this spreadsheet in any form (including modified versions).</t>
  </si>
  <si>
    <t>Created by Rose Newell and distributed solely via her blog, The Translator's Teacup.</t>
  </si>
  <si>
    <t>Translation blog:</t>
  </si>
  <si>
    <t>Professional website:</t>
  </si>
  <si>
    <t>Twitter:</t>
  </si>
  <si>
    <t>"@RoseWroteThis"</t>
  </si>
  <si>
    <t>www.lingocode.com</t>
  </si>
  <si>
    <t>Surcharge as a %</t>
  </si>
  <si>
    <t>Surcharge as a lump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</si>
</sst>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€-2]\ * #,##0.00_-;\-[$€-2]\ * #,##0.00_-;_-[$€-2]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 val="singleAccounting"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2" tint="-0.89999084444715716"/>
      <name val="Calibri"/>
      <family val="2"/>
      <scheme val="minor"/>
    </font>
    <font>
      <b/>
      <sz val="14"/>
      <color theme="2" tint="-0.89999084444715716"/>
      <name val="Calibri"/>
      <family val="2"/>
      <scheme val="minor"/>
    </font>
    <font>
      <b/>
      <u/>
      <sz val="14"/>
      <color theme="2" tint="-0.899990844447157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164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NumberFormat="0" applyFill="0" applyBorder="0" applyAlignment="0" applyProtection="0"/>
  </cellStyleXfs>
  <cellXfs count="84">
    <xf numFmtId="164" fontId="0" fillId="0" borderId="0" xfId="0"/>
    <xf numFmtId="164" fontId="2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4" fontId="3" fillId="6" borderId="0" xfId="0" applyFont="1" applyFill="1" applyAlignment="1">
      <alignment horizontal="center" vertical="center"/>
    </xf>
    <xf numFmtId="164" fontId="5" fillId="0" borderId="0" xfId="0" applyFont="1"/>
    <xf numFmtId="164" fontId="4" fillId="2" borderId="0" xfId="0" applyFont="1" applyFill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164" fontId="5" fillId="0" borderId="0" xfId="0" applyNumberFormat="1" applyFont="1"/>
    <xf numFmtId="164" fontId="7" fillId="5" borderId="1" xfId="0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center" vertical="center"/>
    </xf>
    <xf numFmtId="164" fontId="9" fillId="5" borderId="3" xfId="0" applyFont="1" applyFill="1" applyBorder="1" applyAlignment="1">
      <alignment horizontal="center" vertical="center"/>
    </xf>
    <xf numFmtId="164" fontId="10" fillId="5" borderId="4" xfId="0" applyNumberFormat="1" applyFont="1" applyFill="1" applyBorder="1" applyAlignment="1">
      <alignment horizontal="center" vertical="center"/>
    </xf>
    <xf numFmtId="164" fontId="3" fillId="4" borderId="0" xfId="0" applyFont="1" applyFill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3" fillId="8" borderId="6" xfId="0" applyFont="1" applyFill="1" applyBorder="1" applyAlignment="1">
      <alignment horizontal="center" vertical="center"/>
    </xf>
    <xf numFmtId="164" fontId="3" fillId="8" borderId="7" xfId="0" applyFont="1" applyFill="1" applyBorder="1" applyAlignment="1">
      <alignment horizontal="center" vertical="center"/>
    </xf>
    <xf numFmtId="164" fontId="3" fillId="8" borderId="8" xfId="0" applyFont="1" applyFill="1" applyBorder="1" applyAlignment="1">
      <alignment horizontal="center" vertical="center"/>
    </xf>
    <xf numFmtId="164" fontId="3" fillId="8" borderId="9" xfId="0" applyFont="1" applyFill="1" applyBorder="1" applyAlignment="1">
      <alignment horizontal="center" vertical="center"/>
    </xf>
    <xf numFmtId="164" fontId="3" fillId="8" borderId="10" xfId="0" applyFont="1" applyFill="1" applyBorder="1" applyAlignment="1">
      <alignment horizontal="center" vertical="center"/>
    </xf>
    <xf numFmtId="164" fontId="2" fillId="8" borderId="5" xfId="0" applyFont="1" applyFill="1" applyBorder="1" applyAlignment="1">
      <alignment horizontal="center" vertical="center"/>
    </xf>
    <xf numFmtId="164" fontId="3" fillId="8" borderId="8" xfId="2" applyNumberFormat="1" applyFont="1" applyFill="1" applyBorder="1" applyAlignment="1">
      <alignment horizontal="center" vertical="center"/>
    </xf>
    <xf numFmtId="164" fontId="0" fillId="0" borderId="0" xfId="0" applyFill="1"/>
    <xf numFmtId="164" fontId="2" fillId="7" borderId="5" xfId="0" applyFont="1" applyFill="1" applyBorder="1" applyAlignment="1">
      <alignment horizontal="center" vertical="center"/>
    </xf>
    <xf numFmtId="164" fontId="3" fillId="7" borderId="0" xfId="0" applyFont="1" applyFill="1" applyBorder="1" applyAlignment="1">
      <alignment horizontal="center" vertical="center"/>
    </xf>
    <xf numFmtId="164" fontId="3" fillId="7" borderId="0" xfId="0" applyNumberFormat="1" applyFont="1" applyFill="1" applyBorder="1" applyAlignment="1">
      <alignment horizontal="center" vertical="center"/>
    </xf>
    <xf numFmtId="164" fontId="3" fillId="7" borderId="11" xfId="0" applyFont="1" applyFill="1" applyBorder="1" applyAlignment="1">
      <alignment horizontal="center" vertical="center"/>
    </xf>
    <xf numFmtId="164" fontId="3" fillId="7" borderId="6" xfId="0" applyFont="1" applyFill="1" applyBorder="1" applyAlignment="1">
      <alignment horizontal="center" vertical="center"/>
    </xf>
    <xf numFmtId="164" fontId="3" fillId="7" borderId="7" xfId="0" applyFont="1" applyFill="1" applyBorder="1" applyAlignment="1">
      <alignment horizontal="center" vertical="center"/>
    </xf>
    <xf numFmtId="164" fontId="3" fillId="7" borderId="8" xfId="0" applyFont="1" applyFill="1" applyBorder="1" applyAlignment="1">
      <alignment horizontal="center" vertical="center"/>
    </xf>
    <xf numFmtId="164" fontId="7" fillId="5" borderId="13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8" borderId="12" xfId="0" applyFont="1" applyFill="1" applyBorder="1" applyAlignment="1">
      <alignment horizontal="center" vertical="center"/>
    </xf>
    <xf numFmtId="164" fontId="3" fillId="8" borderId="0" xfId="0" applyFont="1" applyFill="1" applyBorder="1" applyAlignment="1">
      <alignment horizontal="center" vertical="center"/>
    </xf>
    <xf numFmtId="2" fontId="3" fillId="7" borderId="0" xfId="0" applyNumberFormat="1" applyFont="1" applyFill="1" applyAlignment="1">
      <alignment horizontal="center" vertical="center"/>
    </xf>
    <xf numFmtId="164" fontId="3" fillId="7" borderId="0" xfId="0" applyFont="1" applyFill="1" applyAlignment="1">
      <alignment horizontal="center" vertical="center"/>
    </xf>
    <xf numFmtId="1" fontId="3" fillId="7" borderId="0" xfId="0" applyNumberFormat="1" applyFont="1" applyFill="1" applyAlignment="1">
      <alignment horizontal="center" vertical="center"/>
    </xf>
    <xf numFmtId="164" fontId="12" fillId="4" borderId="0" xfId="0" applyFont="1" applyFill="1" applyAlignment="1">
      <alignment horizontal="center" vertical="center"/>
    </xf>
    <xf numFmtId="164" fontId="2" fillId="8" borderId="7" xfId="0" applyFont="1" applyFill="1" applyBorder="1" applyAlignment="1">
      <alignment horizontal="center" vertical="center"/>
    </xf>
    <xf numFmtId="164" fontId="6" fillId="8" borderId="0" xfId="0" applyFont="1" applyFill="1" applyBorder="1" applyAlignment="1">
      <alignment horizontal="center" vertical="center"/>
    </xf>
    <xf numFmtId="164" fontId="6" fillId="8" borderId="8" xfId="0" applyFont="1" applyFill="1" applyBorder="1" applyAlignment="1">
      <alignment horizontal="center" vertical="center"/>
    </xf>
    <xf numFmtId="1" fontId="12" fillId="7" borderId="0" xfId="0" applyNumberFormat="1" applyFont="1" applyFill="1" applyAlignment="1">
      <alignment horizontal="center" vertical="center"/>
    </xf>
    <xf numFmtId="2" fontId="12" fillId="7" borderId="0" xfId="0" applyNumberFormat="1" applyFont="1" applyFill="1" applyAlignment="1">
      <alignment horizontal="center" vertical="center"/>
    </xf>
    <xf numFmtId="164" fontId="4" fillId="6" borderId="0" xfId="0" applyFont="1" applyFill="1" applyAlignment="1">
      <alignment horizontal="center" vertical="center"/>
    </xf>
    <xf numFmtId="164" fontId="13" fillId="0" borderId="0" xfId="0" applyFont="1"/>
    <xf numFmtId="164" fontId="5" fillId="7" borderId="9" xfId="0" applyFont="1" applyFill="1" applyBorder="1" applyAlignment="1">
      <alignment horizontal="center" vertical="center"/>
    </xf>
    <xf numFmtId="164" fontId="5" fillId="7" borderId="12" xfId="0" applyNumberFormat="1" applyFont="1" applyFill="1" applyBorder="1" applyAlignment="1">
      <alignment horizontal="center" vertical="center"/>
    </xf>
    <xf numFmtId="164" fontId="5" fillId="7" borderId="12" xfId="0" applyFont="1" applyFill="1" applyBorder="1" applyAlignment="1">
      <alignment horizontal="center" vertical="center"/>
    </xf>
    <xf numFmtId="164" fontId="5" fillId="7" borderId="10" xfId="0" applyNumberFormat="1" applyFont="1" applyFill="1" applyBorder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4" fontId="0" fillId="0" borderId="0" xfId="0" applyFont="1"/>
    <xf numFmtId="164" fontId="5" fillId="7" borderId="0" xfId="0" applyFont="1" applyFill="1" applyBorder="1" applyAlignment="1">
      <alignment horizontal="center" vertical="center"/>
    </xf>
    <xf numFmtId="164" fontId="5" fillId="7" borderId="8" xfId="0" applyNumberFormat="1" applyFont="1" applyFill="1" applyBorder="1" applyAlignment="1">
      <alignment horizontal="center" vertical="center"/>
    </xf>
    <xf numFmtId="164" fontId="5" fillId="7" borderId="8" xfId="0" applyFont="1" applyFill="1" applyBorder="1" applyAlignment="1">
      <alignment horizontal="center" vertical="center"/>
    </xf>
    <xf numFmtId="0" fontId="3" fillId="8" borderId="8" xfId="0" applyNumberFormat="1" applyFont="1" applyFill="1" applyBorder="1" applyAlignment="1">
      <alignment horizontal="center" vertical="center"/>
    </xf>
    <xf numFmtId="9" fontId="3" fillId="8" borderId="10" xfId="2" applyFont="1" applyFill="1" applyBorder="1" applyAlignment="1">
      <alignment horizontal="center" vertical="center"/>
    </xf>
    <xf numFmtId="164" fontId="16" fillId="9" borderId="0" xfId="3" applyFont="1" applyFill="1" applyBorder="1" applyAlignment="1">
      <alignment horizontal="center" vertical="center"/>
    </xf>
    <xf numFmtId="164" fontId="15" fillId="9" borderId="18" xfId="0" applyFont="1" applyFill="1" applyBorder="1" applyAlignment="1">
      <alignment horizontal="center" vertical="center"/>
    </xf>
    <xf numFmtId="164" fontId="15" fillId="9" borderId="20" xfId="0" applyFont="1" applyFill="1" applyBorder="1" applyAlignment="1">
      <alignment horizontal="center" vertical="center"/>
    </xf>
    <xf numFmtId="164" fontId="15" fillId="9" borderId="21" xfId="0" applyFont="1" applyFill="1" applyBorder="1" applyAlignment="1">
      <alignment horizontal="center" vertical="center"/>
    </xf>
    <xf numFmtId="164" fontId="15" fillId="9" borderId="17" xfId="0" applyFont="1" applyFill="1" applyBorder="1" applyAlignment="1">
      <alignment horizontal="left" vertical="center" wrapText="1"/>
    </xf>
    <xf numFmtId="164" fontId="15" fillId="9" borderId="0" xfId="0" applyFont="1" applyFill="1" applyBorder="1" applyAlignment="1">
      <alignment horizontal="left" vertical="center" wrapText="1"/>
    </xf>
    <xf numFmtId="164" fontId="15" fillId="9" borderId="18" xfId="0" applyFont="1" applyFill="1" applyBorder="1" applyAlignment="1">
      <alignment horizontal="left" vertical="center" wrapText="1"/>
    </xf>
    <xf numFmtId="164" fontId="15" fillId="9" borderId="17" xfId="0" applyFont="1" applyFill="1" applyBorder="1" applyAlignment="1">
      <alignment horizontal="right" vertical="center"/>
    </xf>
    <xf numFmtId="164" fontId="15" fillId="9" borderId="0" xfId="0" applyFont="1" applyFill="1" applyBorder="1" applyAlignment="1">
      <alignment horizontal="right" vertical="center"/>
    </xf>
    <xf numFmtId="164" fontId="15" fillId="9" borderId="19" xfId="0" applyFont="1" applyFill="1" applyBorder="1" applyAlignment="1">
      <alignment horizontal="right" vertical="center"/>
    </xf>
    <xf numFmtId="164" fontId="15" fillId="9" borderId="20" xfId="0" applyFont="1" applyFill="1" applyBorder="1" applyAlignment="1">
      <alignment horizontal="right" vertical="center"/>
    </xf>
    <xf numFmtId="164" fontId="2" fillId="3" borderId="5" xfId="0" applyFont="1" applyFill="1" applyBorder="1" applyAlignment="1">
      <alignment horizontal="center" vertical="center"/>
    </xf>
    <xf numFmtId="164" fontId="2" fillId="3" borderId="6" xfId="0" applyFont="1" applyFill="1" applyBorder="1" applyAlignment="1">
      <alignment horizontal="center" vertical="center"/>
    </xf>
    <xf numFmtId="164" fontId="6" fillId="8" borderId="11" xfId="0" applyFont="1" applyFill="1" applyBorder="1" applyAlignment="1">
      <alignment horizontal="center" vertical="center"/>
    </xf>
    <xf numFmtId="164" fontId="6" fillId="8" borderId="6" xfId="0" applyFont="1" applyFill="1" applyBorder="1" applyAlignment="1">
      <alignment horizontal="center" vertical="center"/>
    </xf>
    <xf numFmtId="164" fontId="14" fillId="9" borderId="14" xfId="0" applyFont="1" applyFill="1" applyBorder="1" applyAlignment="1">
      <alignment horizontal="center" vertical="center" wrapText="1"/>
    </xf>
    <xf numFmtId="164" fontId="14" fillId="9" borderId="15" xfId="0" applyFont="1" applyFill="1" applyBorder="1" applyAlignment="1">
      <alignment horizontal="center" vertical="center" wrapText="1"/>
    </xf>
    <xf numFmtId="164" fontId="14" fillId="9" borderId="16" xfId="0" applyFont="1" applyFill="1" applyBorder="1" applyAlignment="1">
      <alignment horizontal="center" vertical="center" wrapText="1"/>
    </xf>
    <xf numFmtId="164" fontId="14" fillId="9" borderId="17" xfId="0" applyFont="1" applyFill="1" applyBorder="1" applyAlignment="1">
      <alignment horizontal="center" vertical="center" wrapText="1"/>
    </xf>
    <xf numFmtId="164" fontId="14" fillId="9" borderId="0" xfId="0" applyFont="1" applyFill="1" applyBorder="1" applyAlignment="1">
      <alignment horizontal="center" vertical="center" wrapText="1"/>
    </xf>
    <xf numFmtId="164" fontId="14" fillId="9" borderId="18" xfId="0" applyFont="1" applyFill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9C9"/>
      <color rgb="FFFF9B9B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ingocode.com/" TargetMode="External"/><Relationship Id="rId1" Type="http://schemas.openxmlformats.org/officeDocument/2006/relationships/hyperlink" Target="http://www.englishroseberlin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7"/>
  <sheetViews>
    <sheetView tabSelected="1" topLeftCell="A13" zoomScale="63" zoomScaleNormal="63" workbookViewId="0">
      <selection activeCell="B31" sqref="B31"/>
    </sheetView>
  </sheetViews>
  <sheetFormatPr defaultRowHeight="18.3" x14ac:dyDescent="0.7"/>
  <cols>
    <col min="1" max="1" width="65.15625" style="6" customWidth="1"/>
    <col min="2" max="2" width="35.26171875" style="6" customWidth="1"/>
    <col min="4" max="4" width="38.15625" customWidth="1"/>
    <col min="5" max="5" width="13.83984375" customWidth="1"/>
    <col min="6" max="6" width="32.26171875" customWidth="1"/>
    <col min="7" max="7" width="11.68359375" customWidth="1"/>
    <col min="8" max="8" width="36.62890625" bestFit="1" customWidth="1"/>
    <col min="9" max="9" width="13.578125" customWidth="1"/>
  </cols>
  <sheetData>
    <row r="1" spans="1:10" ht="20.399999999999999" customHeight="1" x14ac:dyDescent="0.55000000000000004">
      <c r="A1" s="15"/>
      <c r="B1" s="42"/>
      <c r="D1" s="11" t="s">
        <v>12</v>
      </c>
      <c r="E1" s="32"/>
      <c r="F1" s="74" t="s">
        <v>28</v>
      </c>
      <c r="G1" s="75"/>
      <c r="H1" s="2"/>
      <c r="I1" s="1"/>
      <c r="J1" s="1"/>
    </row>
    <row r="2" spans="1:10" ht="20.399999999999999" customHeight="1" x14ac:dyDescent="0.55000000000000004">
      <c r="A2" s="15" t="s">
        <v>0</v>
      </c>
      <c r="B2" s="43">
        <v>1231</v>
      </c>
      <c r="D2" s="12" t="s">
        <v>14</v>
      </c>
      <c r="E2" s="33" t="s">
        <v>34</v>
      </c>
      <c r="F2" s="35" t="s">
        <v>29</v>
      </c>
      <c r="G2" s="37">
        <f>E5/B2</f>
        <v>0.35743298131600326</v>
      </c>
      <c r="H2" s="2"/>
      <c r="I2" s="1"/>
      <c r="J2" s="1"/>
    </row>
    <row r="3" spans="1:10" ht="20.399999999999999" customHeight="1" x14ac:dyDescent="0.55000000000000004">
      <c r="A3" s="15"/>
      <c r="B3" s="43"/>
      <c r="D3" s="12" t="s">
        <v>13</v>
      </c>
      <c r="E3" s="34">
        <f>IF(E2="Word",B34,IF(E2="Line",B36,IF(E2="Hours",B40,B42)))</f>
        <v>560</v>
      </c>
      <c r="F3" s="35" t="s">
        <v>30</v>
      </c>
      <c r="G3" s="37">
        <f>E5/B9</f>
        <v>3.0344827586206895</v>
      </c>
      <c r="H3" s="2"/>
      <c r="I3" s="1"/>
      <c r="J3" s="1"/>
    </row>
    <row r="4" spans="1:10" ht="20.399999999999999" customHeight="1" x14ac:dyDescent="0.55000000000000004">
      <c r="A4" s="15" t="s">
        <v>1</v>
      </c>
      <c r="B4" s="43">
        <v>7978</v>
      </c>
      <c r="D4" s="12" t="s">
        <v>19</v>
      </c>
      <c r="E4" s="34">
        <f>E9+E12</f>
        <v>120</v>
      </c>
      <c r="F4" s="36" t="s">
        <v>31</v>
      </c>
      <c r="G4" s="38">
        <f>E5/B16</f>
        <v>146.66666666666666</v>
      </c>
      <c r="H4" s="2"/>
      <c r="I4" s="1"/>
      <c r="J4" s="1"/>
    </row>
    <row r="5" spans="1:10" ht="21.3" thickBot="1" x14ac:dyDescent="0.6">
      <c r="A5" s="15"/>
      <c r="B5" s="41"/>
      <c r="D5" s="13" t="s">
        <v>26</v>
      </c>
      <c r="E5" s="14">
        <f>E3-E4</f>
        <v>440</v>
      </c>
      <c r="F5" s="16"/>
      <c r="G5" s="16"/>
      <c r="H5" s="2"/>
      <c r="I5" s="1"/>
      <c r="J5" s="1"/>
    </row>
    <row r="6" spans="1:10" ht="20.399999999999999" x14ac:dyDescent="0.55000000000000004">
      <c r="A6" s="15" t="s">
        <v>2</v>
      </c>
      <c r="B6" s="41">
        <f>B4/B7</f>
        <v>145.05454545454546</v>
      </c>
      <c r="D6" s="16"/>
      <c r="E6" s="16"/>
      <c r="F6" s="16"/>
      <c r="G6" s="16"/>
      <c r="H6" s="2"/>
      <c r="I6" s="1"/>
      <c r="J6" s="1"/>
    </row>
    <row r="7" spans="1:10" ht="20.399999999999999" x14ac:dyDescent="0.55000000000000004">
      <c r="A7" s="44" t="s">
        <v>36</v>
      </c>
      <c r="B7" s="48">
        <v>55</v>
      </c>
      <c r="D7" s="22" t="s">
        <v>20</v>
      </c>
      <c r="E7" s="17"/>
      <c r="F7" s="76" t="s">
        <v>22</v>
      </c>
      <c r="G7" s="77"/>
      <c r="H7" s="1"/>
      <c r="I7" s="1"/>
      <c r="J7" s="1"/>
    </row>
    <row r="8" spans="1:10" ht="20.399999999999999" x14ac:dyDescent="0.55000000000000004">
      <c r="A8" s="44"/>
      <c r="B8" s="48"/>
      <c r="D8" s="45"/>
      <c r="E8" s="19"/>
      <c r="F8" s="46"/>
      <c r="G8" s="47"/>
      <c r="H8" s="1"/>
      <c r="I8" s="1"/>
      <c r="J8" s="1"/>
    </row>
    <row r="9" spans="1:10" x14ac:dyDescent="0.55000000000000004">
      <c r="A9" s="15" t="s">
        <v>27</v>
      </c>
      <c r="B9" s="43">
        <f>ROUND(B6,0)</f>
        <v>145</v>
      </c>
      <c r="D9" s="18" t="s">
        <v>21</v>
      </c>
      <c r="E9" s="23">
        <f>G9*G12</f>
        <v>120</v>
      </c>
      <c r="F9" s="40" t="s">
        <v>23</v>
      </c>
      <c r="G9" s="19">
        <v>80</v>
      </c>
    </row>
    <row r="10" spans="1:10" x14ac:dyDescent="0.55000000000000004">
      <c r="A10" s="15"/>
      <c r="B10" s="43"/>
      <c r="D10" s="18"/>
      <c r="E10" s="23"/>
      <c r="F10" s="40"/>
      <c r="G10" s="19"/>
    </row>
    <row r="11" spans="1:10" x14ac:dyDescent="0.55000000000000004">
      <c r="A11" s="15" t="s">
        <v>38</v>
      </c>
      <c r="B11" s="41">
        <f>B4/B12</f>
        <v>5.3186666666666671</v>
      </c>
      <c r="D11" s="18"/>
      <c r="E11" s="23"/>
      <c r="F11" s="40"/>
      <c r="G11" s="19"/>
    </row>
    <row r="12" spans="1:10" x14ac:dyDescent="0.55000000000000004">
      <c r="A12" s="44" t="s">
        <v>37</v>
      </c>
      <c r="B12" s="49">
        <v>1500</v>
      </c>
      <c r="D12" s="18" t="s">
        <v>25</v>
      </c>
      <c r="E12" s="19"/>
      <c r="F12" s="40" t="s">
        <v>24</v>
      </c>
      <c r="G12" s="61">
        <v>1.5</v>
      </c>
    </row>
    <row r="13" spans="1:10" x14ac:dyDescent="0.55000000000000004">
      <c r="A13" s="44"/>
      <c r="B13" s="48"/>
      <c r="D13" s="18"/>
      <c r="E13" s="19"/>
      <c r="F13" s="40"/>
      <c r="G13" s="19"/>
    </row>
    <row r="14" spans="1:10" x14ac:dyDescent="0.55000000000000004">
      <c r="A14" s="15" t="s">
        <v>39</v>
      </c>
      <c r="B14" s="43">
        <f>B4/B12</f>
        <v>5.3186666666666671</v>
      </c>
      <c r="C14" s="24"/>
      <c r="D14" s="20" t="s">
        <v>32</v>
      </c>
      <c r="E14" s="62">
        <f>E4/E3</f>
        <v>0.21428571428571427</v>
      </c>
      <c r="F14" s="39"/>
      <c r="G14" s="21"/>
      <c r="H14" s="24"/>
      <c r="I14" s="24"/>
    </row>
    <row r="15" spans="1:10" x14ac:dyDescent="0.55000000000000004">
      <c r="A15" s="15"/>
      <c r="B15" s="41"/>
      <c r="C15" s="24"/>
      <c r="D15" s="16"/>
      <c r="F15" s="16"/>
      <c r="G15" s="16"/>
      <c r="H15" s="24"/>
      <c r="I15" s="24"/>
    </row>
    <row r="16" spans="1:10" x14ac:dyDescent="0.55000000000000004">
      <c r="A16" s="15" t="s">
        <v>33</v>
      </c>
      <c r="B16" s="41">
        <v>3</v>
      </c>
      <c r="C16" s="24"/>
      <c r="D16" s="16"/>
      <c r="E16" s="16"/>
      <c r="F16" s="16"/>
      <c r="G16" s="16"/>
      <c r="H16" s="24"/>
      <c r="I16" s="24"/>
    </row>
    <row r="17" spans="1:9" ht="18.600000000000001" thickBot="1" x14ac:dyDescent="0.6">
      <c r="A17" s="15"/>
      <c r="B17" s="42"/>
      <c r="C17" s="24"/>
      <c r="D17" s="16"/>
      <c r="E17" s="16"/>
      <c r="F17" s="16"/>
      <c r="G17" s="16"/>
      <c r="H17" s="24"/>
      <c r="I17" s="24"/>
    </row>
    <row r="18" spans="1:9" ht="18.600000000000001" thickTop="1" x14ac:dyDescent="0.55000000000000004">
      <c r="A18" s="3"/>
      <c r="B18" s="3"/>
      <c r="C18" s="24"/>
      <c r="D18" s="78" t="s">
        <v>51</v>
      </c>
      <c r="E18" s="79"/>
      <c r="F18" s="79"/>
      <c r="G18" s="80"/>
      <c r="H18" s="24"/>
      <c r="I18" s="24"/>
    </row>
    <row r="19" spans="1:9" x14ac:dyDescent="0.55000000000000004">
      <c r="A19" s="4"/>
      <c r="B19" s="3"/>
      <c r="C19" s="24"/>
      <c r="D19" s="81"/>
      <c r="E19" s="82"/>
      <c r="F19" s="82"/>
      <c r="G19" s="83"/>
      <c r="H19" s="24"/>
      <c r="I19" s="24"/>
    </row>
    <row r="20" spans="1:9" x14ac:dyDescent="0.55000000000000004">
      <c r="A20" s="4" t="s">
        <v>3</v>
      </c>
      <c r="B20" s="8">
        <v>0.45</v>
      </c>
      <c r="C20" s="24"/>
      <c r="D20" s="67" t="s">
        <v>50</v>
      </c>
      <c r="E20" s="68"/>
      <c r="F20" s="68"/>
      <c r="G20" s="69"/>
      <c r="H20" s="24"/>
      <c r="I20" s="24"/>
    </row>
    <row r="21" spans="1:9" x14ac:dyDescent="0.55000000000000004">
      <c r="A21" s="4"/>
      <c r="B21" s="8"/>
      <c r="C21" s="24"/>
      <c r="D21" s="67"/>
      <c r="E21" s="68"/>
      <c r="F21" s="68"/>
      <c r="G21" s="69"/>
      <c r="H21" s="24"/>
      <c r="I21" s="24"/>
    </row>
    <row r="22" spans="1:9" x14ac:dyDescent="0.55000000000000004">
      <c r="A22" s="4" t="s">
        <v>4</v>
      </c>
      <c r="B22" s="8">
        <v>3.8</v>
      </c>
      <c r="C22" s="24"/>
      <c r="D22" s="70" t="s">
        <v>52</v>
      </c>
      <c r="E22" s="71"/>
      <c r="F22" s="63" t="s">
        <v>56</v>
      </c>
      <c r="G22" s="64"/>
      <c r="H22" s="24"/>
      <c r="I22" s="24"/>
    </row>
    <row r="23" spans="1:9" x14ac:dyDescent="0.55000000000000004">
      <c r="A23" s="4"/>
      <c r="B23" s="8"/>
      <c r="C23" s="24"/>
      <c r="D23" s="70" t="s">
        <v>53</v>
      </c>
      <c r="E23" s="71"/>
      <c r="F23" s="63" t="s">
        <v>49</v>
      </c>
      <c r="G23" s="64"/>
      <c r="H23" s="24"/>
      <c r="I23" s="24"/>
    </row>
    <row r="24" spans="1:9" ht="18.600000000000001" thickBot="1" x14ac:dyDescent="0.6">
      <c r="A24" s="4" t="s">
        <v>41</v>
      </c>
      <c r="B24" s="8">
        <v>105</v>
      </c>
      <c r="C24" s="24"/>
      <c r="D24" s="72" t="s">
        <v>54</v>
      </c>
      <c r="E24" s="73"/>
      <c r="F24" s="65" t="s">
        <v>55</v>
      </c>
      <c r="G24" s="66"/>
      <c r="H24" s="24"/>
      <c r="I24" s="24"/>
    </row>
    <row r="25" spans="1:9" ht="18.600000000000001" thickTop="1" x14ac:dyDescent="0.55000000000000004">
      <c r="A25" s="4"/>
      <c r="B25" s="8"/>
      <c r="C25" s="24"/>
      <c r="D25" s="16"/>
      <c r="E25" s="16"/>
      <c r="F25" s="16"/>
      <c r="G25" s="16"/>
      <c r="H25" s="24"/>
      <c r="I25" s="24"/>
    </row>
    <row r="26" spans="1:9" x14ac:dyDescent="0.55000000000000004">
      <c r="A26" s="4" t="s">
        <v>5</v>
      </c>
      <c r="B26" s="8">
        <v>180</v>
      </c>
      <c r="C26" s="24"/>
      <c r="D26" s="16"/>
      <c r="E26" s="16"/>
      <c r="F26" s="16"/>
      <c r="G26" s="16"/>
      <c r="H26" s="24"/>
      <c r="I26" s="24"/>
    </row>
    <row r="27" spans="1:9" x14ac:dyDescent="0.55000000000000004">
      <c r="A27" s="4"/>
      <c r="B27" s="8"/>
      <c r="C27" s="24"/>
      <c r="D27" s="16"/>
      <c r="E27" s="16"/>
      <c r="F27" s="16"/>
      <c r="G27" s="16"/>
      <c r="H27" s="24"/>
      <c r="I27" s="24"/>
    </row>
    <row r="28" spans="1:9" ht="20.399999999999999" x14ac:dyDescent="0.55000000000000004">
      <c r="A28" s="7" t="s">
        <v>57</v>
      </c>
      <c r="B28" s="9"/>
      <c r="D28" s="25" t="s">
        <v>9</v>
      </c>
      <c r="E28" s="28"/>
      <c r="F28" s="28"/>
      <c r="G28" s="29"/>
      <c r="H28" s="28"/>
      <c r="I28" s="29"/>
    </row>
    <row r="29" spans="1:9" x14ac:dyDescent="0.55000000000000004">
      <c r="A29" s="7"/>
      <c r="B29" s="8"/>
      <c r="D29" s="30" t="s">
        <v>44</v>
      </c>
      <c r="E29" s="27">
        <f>B20*1+(B20*B28)</f>
        <v>0.45</v>
      </c>
      <c r="F29" s="58" t="s">
        <v>7</v>
      </c>
      <c r="G29" s="59">
        <f>B34/B9</f>
        <v>4.5100000000000007</v>
      </c>
      <c r="H29" s="58" t="s">
        <v>42</v>
      </c>
      <c r="I29" s="59">
        <f>B34/B14</f>
        <v>122.95374780646779</v>
      </c>
    </row>
    <row r="30" spans="1:9" x14ac:dyDescent="0.55000000000000004">
      <c r="A30" s="7" t="s">
        <v>58</v>
      </c>
      <c r="B30" s="8">
        <v>100</v>
      </c>
      <c r="D30" s="30"/>
      <c r="E30" s="26"/>
      <c r="F30" s="58"/>
      <c r="G30" s="60"/>
      <c r="H30" s="58"/>
      <c r="I30" s="60"/>
    </row>
    <row r="31" spans="1:9" x14ac:dyDescent="0.55000000000000004">
      <c r="A31" s="7"/>
      <c r="B31" s="8"/>
      <c r="D31" s="30" t="s">
        <v>45</v>
      </c>
      <c r="E31" s="27">
        <f>B22*1+(B22*B28)</f>
        <v>3.8</v>
      </c>
      <c r="F31" s="58" t="s">
        <v>8</v>
      </c>
      <c r="G31" s="59">
        <f>B36/B2</f>
        <v>0.52883834281072295</v>
      </c>
      <c r="H31" s="58" t="s">
        <v>8</v>
      </c>
      <c r="I31" s="59">
        <f>B36/B2</f>
        <v>0.52883834281072295</v>
      </c>
    </row>
    <row r="32" spans="1:9" x14ac:dyDescent="0.7">
      <c r="A32" s="3"/>
      <c r="D32" s="30"/>
      <c r="E32" s="26"/>
      <c r="F32" s="58"/>
      <c r="G32" s="60"/>
      <c r="H32" s="58"/>
      <c r="I32" s="60"/>
    </row>
    <row r="33" spans="1:9" x14ac:dyDescent="0.7">
      <c r="A33" s="5"/>
      <c r="D33" s="30" t="s">
        <v>48</v>
      </c>
      <c r="E33" s="27">
        <f>B24*1+(B24*B28)</f>
        <v>105</v>
      </c>
      <c r="F33" s="58" t="s">
        <v>8</v>
      </c>
      <c r="G33" s="59">
        <f>B38/B2</f>
        <v>0.53489845653939894</v>
      </c>
      <c r="H33" s="58" t="s">
        <v>7</v>
      </c>
      <c r="I33" s="59">
        <f>B38/B9</f>
        <v>4.5411034482758623</v>
      </c>
    </row>
    <row r="34" spans="1:9" x14ac:dyDescent="0.7">
      <c r="A34" s="5" t="s">
        <v>15</v>
      </c>
      <c r="B34" s="10">
        <f>(B2*B20*1+(B2*B20*B28))+B30</f>
        <v>653.95000000000005</v>
      </c>
      <c r="D34" s="30"/>
      <c r="E34" s="26"/>
      <c r="F34" s="26"/>
      <c r="G34" s="31"/>
      <c r="H34" s="26"/>
      <c r="I34" s="31"/>
    </row>
    <row r="35" spans="1:9" x14ac:dyDescent="0.7">
      <c r="A35" s="5"/>
      <c r="D35" s="52" t="s">
        <v>10</v>
      </c>
      <c r="E35" s="53">
        <f>B20*B2</f>
        <v>553.95000000000005</v>
      </c>
      <c r="F35" s="54" t="s">
        <v>11</v>
      </c>
      <c r="G35" s="55">
        <f>B22*B9</f>
        <v>551</v>
      </c>
      <c r="H35" s="54" t="s">
        <v>43</v>
      </c>
      <c r="I35" s="55">
        <f>B24*B14</f>
        <v>558.46</v>
      </c>
    </row>
    <row r="36" spans="1:9" x14ac:dyDescent="0.7">
      <c r="A36" s="5" t="s">
        <v>16</v>
      </c>
      <c r="B36" s="10">
        <f>((B9*B22)+((B9*B22*B28)))+B30</f>
        <v>651</v>
      </c>
      <c r="D36" s="56"/>
      <c r="E36" s="56"/>
      <c r="F36" s="56"/>
      <c r="G36" s="56"/>
      <c r="H36" s="57"/>
      <c r="I36" s="57"/>
    </row>
    <row r="37" spans="1:9" x14ac:dyDescent="0.7">
      <c r="A37" s="5"/>
      <c r="B37" s="10"/>
    </row>
    <row r="38" spans="1:9" x14ac:dyDescent="0.7">
      <c r="A38" s="5" t="s">
        <v>40</v>
      </c>
      <c r="B38" s="10">
        <f>((B11*B24)+((B11*B24*B28)))+B30</f>
        <v>658.46</v>
      </c>
    </row>
    <row r="39" spans="1:9" x14ac:dyDescent="0.7">
      <c r="A39" s="5"/>
      <c r="B39" s="10"/>
    </row>
    <row r="40" spans="1:9" x14ac:dyDescent="0.7">
      <c r="A40" s="5" t="s">
        <v>17</v>
      </c>
      <c r="B40" s="10">
        <f>((B16*B26)+((B16*B26*B28)))+B30</f>
        <v>640</v>
      </c>
    </row>
    <row r="41" spans="1:9" x14ac:dyDescent="0.7">
      <c r="A41" s="5"/>
      <c r="B41" s="10"/>
    </row>
    <row r="42" spans="1:9" x14ac:dyDescent="0.7">
      <c r="A42" s="5" t="s">
        <v>18</v>
      </c>
      <c r="B42" s="10">
        <v>560</v>
      </c>
    </row>
    <row r="43" spans="1:9" x14ac:dyDescent="0.7">
      <c r="A43" s="5"/>
    </row>
    <row r="44" spans="1:9" x14ac:dyDescent="0.7">
      <c r="A44" s="50" t="s">
        <v>35</v>
      </c>
      <c r="B44" s="51">
        <f>(B34+B36)/2</f>
        <v>652.47500000000002</v>
      </c>
    </row>
    <row r="45" spans="1:9" x14ac:dyDescent="0.7">
      <c r="A45" s="50"/>
      <c r="B45" s="51"/>
    </row>
    <row r="46" spans="1:9" x14ac:dyDescent="0.7">
      <c r="A46" s="50" t="s">
        <v>46</v>
      </c>
      <c r="B46" s="51">
        <f>(B36+B38)/2</f>
        <v>654.73</v>
      </c>
    </row>
    <row r="47" spans="1:9" x14ac:dyDescent="0.7">
      <c r="A47" s="50"/>
      <c r="B47" s="51"/>
    </row>
  </sheetData>
  <mergeCells count="7">
    <mergeCell ref="D20:G21"/>
    <mergeCell ref="D22:E22"/>
    <mergeCell ref="D23:E23"/>
    <mergeCell ref="D24:E24"/>
    <mergeCell ref="F1:G1"/>
    <mergeCell ref="F7:G7"/>
    <mergeCell ref="D18:G19"/>
  </mergeCells>
  <dataValidations count="14">
    <dataValidation type="list" allowBlank="1" showInputMessage="1" showErrorMessage="1" promptTitle="Select chosen billing method" prompt="The total will be automatically carried over." sqref="E2" xr:uid="{00000000-0002-0000-1000-000000000000}">
      <formula1>"Word,Line,Hours,Custom"</formula1>
    </dataValidation>
    <dataValidation allowBlank="1" showInputMessage="1" showErrorMessage="1" promptTitle="Translator's fee" prompt="Enter translator's fee here, if applicable" sqref="E12:E13" xr:uid="{00000000-0002-0000-1000-000001000000}"/>
    <dataValidation allowBlank="1" showInputMessage="1" showErrorMessage="1" promptTitle="Reviewer's fee" prompt="*do not edit*_x000a_Enter reviewer's fees and time taken in the section to the right, or a total here (but do not save as this will overwrite the formula)." sqref="E9:E11" xr:uid="{00000000-0002-0000-1000-000002000000}"/>
    <dataValidation allowBlank="1" showInputMessage="1" showErrorMessage="1" prompt="To change to unrounded line count:_x000a_Change formula to_x000a_=(B6*B16)+((B6*B16*B20))" sqref="B36 B38" xr:uid="{00000000-0002-0000-1000-000003000000}"/>
    <dataValidation allowBlank="1" showInputMessage="1" showErrorMessage="1" prompt="This is what is charged *on top* of the base fee." sqref="B28 B30" xr:uid="{00000000-0002-0000-1000-000004000000}"/>
    <dataValidation allowBlank="1" showInputMessage="1" showErrorMessage="1" prompt="To change to unrounded line count:_x000a_Change formula to_x000a_=B24/B6" sqref="G29 I29" xr:uid="{00000000-0002-0000-1000-000005000000}"/>
    <dataValidation allowBlank="1" showInputMessage="1" showErrorMessage="1" prompt="To change to unrounded line count:_x000a_Change formula to_x000a_=E5/B6" sqref="G3" xr:uid="{00000000-0002-0000-1000-000006000000}"/>
    <dataValidation allowBlank="1" showInputMessage="1" showErrorMessage="1" promptTitle="Put word count here" prompt="Just analyse a document or collection of documents and put the word count here. You can also use a larger sample, e.g. a TM, to work out how per word/per line/per hour prices compare for a particular client or type of text." sqref="B2" xr:uid="{00000000-0002-0000-1000-000007000000}"/>
    <dataValidation allowBlank="1" showInputMessage="1" showErrorMessage="1" promptTitle="Put character count here" prompt="Just analyse a document or collection of documents and put the word count here. You can also use a larger sample, e.g. a TM, to work out how per word/per line/per hour prices compare for a particular client or type of text." sqref="B4" xr:uid="{00000000-0002-0000-1000-000008000000}"/>
    <dataValidation allowBlank="1" showInputMessage="1" showErrorMessage="1" promptTitle="This is calculated automatically" prompt="Based on the characters per line entered below." sqref="B6" xr:uid="{00000000-0002-0000-1000-000009000000}"/>
    <dataValidation allowBlank="1" showInputMessage="1" showErrorMessage="1" promptTitle="Enter your hours here" prompt="You can enter either your estimated hours here, to compare pricing before a job, or your actual hours, to work out your hourly earnings." sqref="B16" xr:uid="{00000000-0002-0000-1000-00000B000000}"/>
    <dataValidation allowBlank="1" showInputMessage="1" showErrorMessage="1" promptTitle="This is rounded automatically." prompt="Based on the figure above." sqref="B9:B10 B14" xr:uid="{00000000-0002-0000-1000-00000A000000}"/>
    <dataValidation allowBlank="1" showInputMessage="1" showErrorMessage="1" promptTitle="This is calculated automatically" prompt="Based on the characters per cartella entered below." sqref="B11" xr:uid="{F09EC28D-0099-4B86-9082-6DC7C78C3C06}"/>
    <dataValidation allowBlank="1" showInputMessage="1" showErrorMessage="1" promptTitle="Reviewer's rate" prompt="Enter the reviewer's hourly rate here, if applicable. Then enter the number of hours below._x000a__x000a_Alternatively, enter the reviewer's flat fee either here and ensure hours are set to 1, or enter the reviewer's fee manually in the column to the left." sqref="G9" xr:uid="{6A6AB6BE-001E-49F7-BE19-BE22BD978BF0}"/>
  </dataValidations>
  <hyperlinks>
    <hyperlink ref="F23" r:id="rId1" xr:uid="{314674E6-B565-4B2F-AE23-2301B90DA457}"/>
    <hyperlink ref="F22" r:id="rId2" xr:uid="{01379553-B2EF-4C17-87E9-AD2C78E6993B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7C235-76B6-4C5B-95E3-C2B961E9EA2D}">
  <dimension ref="A1:J45"/>
  <sheetViews>
    <sheetView topLeftCell="A6" zoomScale="50" zoomScaleNormal="50" workbookViewId="0">
      <selection activeCell="D40" sqref="D40"/>
    </sheetView>
  </sheetViews>
  <sheetFormatPr defaultRowHeight="18.3" x14ac:dyDescent="0.7"/>
  <cols>
    <col min="1" max="1" width="65.15625" style="6" customWidth="1"/>
    <col min="2" max="2" width="35.26171875" style="6" customWidth="1"/>
    <col min="4" max="4" width="38.15625" customWidth="1"/>
    <col min="5" max="5" width="13.83984375" customWidth="1"/>
    <col min="6" max="6" width="32.26171875" customWidth="1"/>
    <col min="7" max="7" width="11.68359375" customWidth="1"/>
    <col min="8" max="8" width="36.62890625" bestFit="1" customWidth="1"/>
    <col min="9" max="9" width="13.578125" customWidth="1"/>
  </cols>
  <sheetData>
    <row r="1" spans="1:10" ht="20.399999999999999" x14ac:dyDescent="0.55000000000000004">
      <c r="A1" s="15"/>
      <c r="B1" s="42"/>
      <c r="D1" s="11" t="s">
        <v>12</v>
      </c>
      <c r="E1" s="32"/>
      <c r="F1" s="74" t="s">
        <v>28</v>
      </c>
      <c r="G1" s="75"/>
      <c r="H1" s="2"/>
      <c r="I1" s="1"/>
      <c r="J1" s="1"/>
    </row>
    <row r="2" spans="1:10" ht="20.399999999999999" x14ac:dyDescent="0.55000000000000004">
      <c r="A2" s="15" t="s">
        <v>0</v>
      </c>
      <c r="B2" s="43">
        <v>3000</v>
      </c>
      <c r="D2" s="12" t="s">
        <v>14</v>
      </c>
      <c r="E2" s="33" t="s">
        <v>34</v>
      </c>
      <c r="F2" s="35" t="s">
        <v>29</v>
      </c>
      <c r="G2" s="37">
        <f>E5/B2</f>
        <v>0.41</v>
      </c>
      <c r="H2" s="2"/>
      <c r="I2" s="1"/>
      <c r="J2" s="1"/>
    </row>
    <row r="3" spans="1:10" ht="20.399999999999999" x14ac:dyDescent="0.55000000000000004">
      <c r="A3" s="15"/>
      <c r="B3" s="43"/>
      <c r="D3" s="12" t="s">
        <v>13</v>
      </c>
      <c r="E3" s="34">
        <f>IF(E2="Word",B32,IF(E2="Line",B34,IF(E2="Hours",B38,B40)))</f>
        <v>1350</v>
      </c>
      <c r="F3" s="35" t="s">
        <v>30</v>
      </c>
      <c r="G3" s="37">
        <f>E5/B9</f>
        <v>3.3791208791208791</v>
      </c>
      <c r="H3" s="2"/>
      <c r="I3" s="1"/>
      <c r="J3" s="1"/>
    </row>
    <row r="4" spans="1:10" ht="20.399999999999999" x14ac:dyDescent="0.55000000000000004">
      <c r="A4" s="15" t="s">
        <v>1</v>
      </c>
      <c r="B4" s="43">
        <v>20000</v>
      </c>
      <c r="D4" s="12" t="s">
        <v>19</v>
      </c>
      <c r="E4" s="34">
        <f>E9+E12</f>
        <v>120</v>
      </c>
      <c r="F4" s="36" t="s">
        <v>31</v>
      </c>
      <c r="G4" s="38">
        <f>E5/B16</f>
        <v>153.75</v>
      </c>
      <c r="H4" s="2"/>
      <c r="I4" s="1"/>
      <c r="J4" s="1"/>
    </row>
    <row r="5" spans="1:10" ht="21.3" thickBot="1" x14ac:dyDescent="0.6">
      <c r="A5" s="15"/>
      <c r="B5" s="41"/>
      <c r="D5" s="13" t="s">
        <v>26</v>
      </c>
      <c r="E5" s="14">
        <f>E3-E4</f>
        <v>1230</v>
      </c>
      <c r="F5" s="16"/>
      <c r="G5" s="16"/>
      <c r="H5" s="2"/>
      <c r="I5" s="1"/>
      <c r="J5" s="1"/>
    </row>
    <row r="6" spans="1:10" ht="20.399999999999999" x14ac:dyDescent="0.55000000000000004">
      <c r="A6" s="15" t="s">
        <v>2</v>
      </c>
      <c r="B6" s="41">
        <f>B4/B7</f>
        <v>363.63636363636363</v>
      </c>
      <c r="D6" s="16"/>
      <c r="E6" s="16"/>
      <c r="F6" s="16"/>
      <c r="G6" s="16"/>
      <c r="H6" s="2"/>
      <c r="I6" s="1"/>
      <c r="J6" s="1"/>
    </row>
    <row r="7" spans="1:10" ht="20.399999999999999" x14ac:dyDescent="0.55000000000000004">
      <c r="A7" s="44" t="s">
        <v>36</v>
      </c>
      <c r="B7" s="48">
        <v>55</v>
      </c>
      <c r="D7" s="22" t="s">
        <v>20</v>
      </c>
      <c r="E7" s="17"/>
      <c r="F7" s="76" t="s">
        <v>22</v>
      </c>
      <c r="G7" s="77"/>
      <c r="H7" s="1"/>
      <c r="I7" s="1"/>
      <c r="J7" s="1"/>
    </row>
    <row r="8" spans="1:10" ht="20.399999999999999" x14ac:dyDescent="0.55000000000000004">
      <c r="A8" s="44"/>
      <c r="B8" s="48"/>
      <c r="D8" s="45"/>
      <c r="E8" s="19"/>
      <c r="F8" s="46"/>
      <c r="G8" s="47"/>
      <c r="H8" s="1"/>
      <c r="I8" s="1"/>
      <c r="J8" s="1"/>
    </row>
    <row r="9" spans="1:10" x14ac:dyDescent="0.55000000000000004">
      <c r="A9" s="15" t="s">
        <v>27</v>
      </c>
      <c r="B9" s="43">
        <f>ROUND(B6,0)</f>
        <v>364</v>
      </c>
      <c r="D9" s="18" t="s">
        <v>21</v>
      </c>
      <c r="E9" s="23">
        <f>G9*G12</f>
        <v>120</v>
      </c>
      <c r="F9" s="40" t="s">
        <v>23</v>
      </c>
      <c r="G9" s="19">
        <v>80</v>
      </c>
    </row>
    <row r="10" spans="1:10" x14ac:dyDescent="0.55000000000000004">
      <c r="A10" s="15"/>
      <c r="B10" s="43"/>
      <c r="D10" s="18"/>
      <c r="E10" s="23"/>
      <c r="F10" s="40"/>
      <c r="G10" s="19"/>
    </row>
    <row r="11" spans="1:10" x14ac:dyDescent="0.55000000000000004">
      <c r="A11" s="15" t="s">
        <v>38</v>
      </c>
      <c r="B11" s="41">
        <f>B4/B12</f>
        <v>13.333333333333334</v>
      </c>
      <c r="D11" s="18"/>
      <c r="E11" s="23"/>
      <c r="F11" s="40"/>
      <c r="G11" s="19"/>
    </row>
    <row r="12" spans="1:10" x14ac:dyDescent="0.55000000000000004">
      <c r="A12" s="44" t="s">
        <v>37</v>
      </c>
      <c r="B12" s="49">
        <v>1500</v>
      </c>
      <c r="D12" s="18" t="s">
        <v>25</v>
      </c>
      <c r="E12" s="19"/>
      <c r="F12" s="40" t="s">
        <v>24</v>
      </c>
      <c r="G12" s="61">
        <v>1.5</v>
      </c>
    </row>
    <row r="13" spans="1:10" x14ac:dyDescent="0.55000000000000004">
      <c r="A13" s="44"/>
      <c r="B13" s="48"/>
      <c r="D13" s="18"/>
      <c r="E13" s="19"/>
      <c r="F13" s="40"/>
      <c r="G13" s="19"/>
    </row>
    <row r="14" spans="1:10" x14ac:dyDescent="0.55000000000000004">
      <c r="A14" s="15" t="s">
        <v>39</v>
      </c>
      <c r="B14" s="43">
        <f>B4/B12</f>
        <v>13.333333333333334</v>
      </c>
      <c r="C14" s="24"/>
      <c r="D14" s="20" t="s">
        <v>32</v>
      </c>
      <c r="E14" s="62">
        <f>E4/E3</f>
        <v>8.8888888888888892E-2</v>
      </c>
      <c r="F14" s="39"/>
      <c r="G14" s="21"/>
      <c r="H14" s="24"/>
      <c r="I14" s="24"/>
    </row>
    <row r="15" spans="1:10" x14ac:dyDescent="0.55000000000000004">
      <c r="A15" s="15"/>
      <c r="B15" s="41"/>
      <c r="C15" s="24"/>
      <c r="D15" s="16"/>
      <c r="F15" s="16"/>
      <c r="G15" s="16"/>
      <c r="H15" s="24"/>
      <c r="I15" s="24"/>
    </row>
    <row r="16" spans="1:10" x14ac:dyDescent="0.55000000000000004">
      <c r="A16" s="15" t="s">
        <v>33</v>
      </c>
      <c r="B16" s="41">
        <v>8</v>
      </c>
      <c r="C16" s="24"/>
      <c r="D16" s="16"/>
      <c r="E16" s="16"/>
      <c r="F16" s="16"/>
      <c r="G16" s="16"/>
      <c r="H16" s="24"/>
      <c r="I16" s="24"/>
    </row>
    <row r="17" spans="1:9" x14ac:dyDescent="0.55000000000000004">
      <c r="A17" s="15"/>
      <c r="B17" s="42"/>
      <c r="C17" s="24"/>
      <c r="D17" s="16"/>
      <c r="E17" s="16"/>
      <c r="F17" s="16"/>
      <c r="G17" s="16"/>
      <c r="H17" s="24"/>
      <c r="I17" s="24"/>
    </row>
    <row r="18" spans="1:9" x14ac:dyDescent="0.55000000000000004">
      <c r="A18" s="3"/>
      <c r="B18" s="3"/>
      <c r="C18" s="24"/>
      <c r="D18" s="16"/>
      <c r="E18" s="16"/>
      <c r="F18" s="16"/>
      <c r="G18" s="16"/>
      <c r="H18" s="24"/>
      <c r="I18" s="24"/>
    </row>
    <row r="19" spans="1:9" x14ac:dyDescent="0.55000000000000004">
      <c r="A19" s="4"/>
      <c r="B19" s="3"/>
      <c r="C19" s="24"/>
      <c r="D19" s="16"/>
      <c r="E19" s="16"/>
      <c r="F19" s="16"/>
      <c r="G19" s="16"/>
      <c r="H19" s="24"/>
      <c r="I19" s="24"/>
    </row>
    <row r="20" spans="1:9" x14ac:dyDescent="0.55000000000000004">
      <c r="A20" s="4" t="s">
        <v>3</v>
      </c>
      <c r="B20" s="8">
        <v>0.44</v>
      </c>
      <c r="C20" s="24"/>
      <c r="D20" s="16"/>
      <c r="E20" s="16"/>
      <c r="F20" s="16"/>
      <c r="G20" s="16"/>
      <c r="H20" s="24"/>
      <c r="I20" s="24"/>
    </row>
    <row r="21" spans="1:9" x14ac:dyDescent="0.55000000000000004">
      <c r="A21" s="4"/>
      <c r="B21" s="8"/>
      <c r="C21" s="24"/>
      <c r="D21" s="16"/>
      <c r="E21" s="16"/>
      <c r="F21" s="16"/>
      <c r="G21" s="16"/>
      <c r="H21" s="24"/>
      <c r="I21" s="24"/>
    </row>
    <row r="22" spans="1:9" x14ac:dyDescent="0.55000000000000004">
      <c r="A22" s="4" t="s">
        <v>4</v>
      </c>
      <c r="B22" s="8">
        <v>3.7</v>
      </c>
      <c r="C22" s="24"/>
      <c r="D22" s="16"/>
      <c r="E22" s="16"/>
      <c r="F22" s="16"/>
      <c r="G22" s="16"/>
      <c r="H22" s="24"/>
      <c r="I22" s="24"/>
    </row>
    <row r="23" spans="1:9" x14ac:dyDescent="0.55000000000000004">
      <c r="A23" s="4"/>
      <c r="B23" s="8"/>
      <c r="C23" s="24"/>
      <c r="D23" s="16"/>
      <c r="E23" s="16"/>
      <c r="F23" s="16"/>
      <c r="G23" s="16"/>
      <c r="H23" s="24"/>
      <c r="I23" s="24"/>
    </row>
    <row r="24" spans="1:9" x14ac:dyDescent="0.55000000000000004">
      <c r="A24" s="4" t="s">
        <v>41</v>
      </c>
      <c r="B24" s="8">
        <v>100</v>
      </c>
      <c r="C24" s="24"/>
      <c r="D24" s="16"/>
      <c r="E24" s="16"/>
      <c r="F24" s="16"/>
      <c r="G24" s="16"/>
      <c r="H24" s="24"/>
      <c r="I24" s="24"/>
    </row>
    <row r="25" spans="1:9" x14ac:dyDescent="0.55000000000000004">
      <c r="A25" s="4"/>
      <c r="B25" s="8"/>
      <c r="C25" s="24"/>
      <c r="D25" s="16"/>
      <c r="E25" s="16"/>
      <c r="F25" s="16"/>
      <c r="G25" s="16"/>
      <c r="H25" s="24"/>
      <c r="I25" s="24"/>
    </row>
    <row r="26" spans="1:9" x14ac:dyDescent="0.55000000000000004">
      <c r="A26" s="4" t="s">
        <v>5</v>
      </c>
      <c r="B26" s="8">
        <v>176</v>
      </c>
      <c r="C26" s="24"/>
      <c r="D26" s="16"/>
      <c r="E26" s="16"/>
      <c r="F26" s="16"/>
      <c r="G26" s="16"/>
      <c r="H26" s="24"/>
      <c r="I26" s="24"/>
    </row>
    <row r="27" spans="1:9" x14ac:dyDescent="0.55000000000000004">
      <c r="A27" s="4"/>
      <c r="B27" s="8"/>
      <c r="C27" s="24"/>
      <c r="D27" s="16"/>
      <c r="E27" s="16"/>
      <c r="F27" s="16"/>
      <c r="G27" s="16"/>
      <c r="H27" s="24"/>
      <c r="I27" s="24"/>
    </row>
    <row r="28" spans="1:9" ht="20.399999999999999" x14ac:dyDescent="0.55000000000000004">
      <c r="A28" s="7" t="s">
        <v>6</v>
      </c>
      <c r="B28" s="9"/>
      <c r="D28" s="25" t="s">
        <v>9</v>
      </c>
      <c r="E28" s="28"/>
      <c r="F28" s="28"/>
      <c r="G28" s="29"/>
      <c r="H28" s="28"/>
      <c r="I28" s="29"/>
    </row>
    <row r="29" spans="1:9" x14ac:dyDescent="0.55000000000000004">
      <c r="A29" s="7"/>
      <c r="B29" s="8"/>
      <c r="D29" s="30" t="s">
        <v>44</v>
      </c>
      <c r="E29" s="27">
        <f>B20*1+(B20*B28)</f>
        <v>0.44</v>
      </c>
      <c r="F29" s="58" t="s">
        <v>7</v>
      </c>
      <c r="G29" s="59">
        <f>B32/B9</f>
        <v>3.6263736263736264</v>
      </c>
      <c r="H29" s="58" t="s">
        <v>42</v>
      </c>
      <c r="I29" s="59">
        <f>B32/B14</f>
        <v>99</v>
      </c>
    </row>
    <row r="30" spans="1:9" x14ac:dyDescent="0.7">
      <c r="A30" s="3"/>
      <c r="D30" s="30"/>
      <c r="E30" s="26"/>
      <c r="F30" s="58"/>
      <c r="G30" s="60"/>
      <c r="H30" s="58"/>
      <c r="I30" s="60"/>
    </row>
    <row r="31" spans="1:9" x14ac:dyDescent="0.7">
      <c r="A31" s="5"/>
      <c r="D31" s="30" t="s">
        <v>45</v>
      </c>
      <c r="E31" s="27">
        <f>B22*1+(B22*B28)</f>
        <v>3.7</v>
      </c>
      <c r="F31" s="58" t="s">
        <v>8</v>
      </c>
      <c r="G31" s="59">
        <f>B34/B2</f>
        <v>0.4489333333333333</v>
      </c>
      <c r="H31" s="58" t="s">
        <v>8</v>
      </c>
      <c r="I31" s="59">
        <f>B34/B2</f>
        <v>0.4489333333333333</v>
      </c>
    </row>
    <row r="32" spans="1:9" x14ac:dyDescent="0.7">
      <c r="A32" s="5" t="s">
        <v>15</v>
      </c>
      <c r="B32" s="10">
        <f>B2*B20*1+(B2*B20*B28)</f>
        <v>1320</v>
      </c>
      <c r="D32" s="30"/>
      <c r="E32" s="26"/>
      <c r="F32" s="58"/>
      <c r="G32" s="60"/>
      <c r="H32" s="58"/>
      <c r="I32" s="60"/>
    </row>
    <row r="33" spans="1:9" x14ac:dyDescent="0.7">
      <c r="A33" s="5"/>
      <c r="D33" s="30" t="s">
        <v>48</v>
      </c>
      <c r="E33" s="27">
        <f>B24*1+(B24*B28)</f>
        <v>100</v>
      </c>
      <c r="F33" s="58" t="s">
        <v>8</v>
      </c>
      <c r="G33" s="59">
        <f>B36/B2</f>
        <v>0.44444444444444448</v>
      </c>
      <c r="H33" s="58" t="s">
        <v>7</v>
      </c>
      <c r="I33" s="59">
        <f>B36/B9</f>
        <v>3.6630036630036633</v>
      </c>
    </row>
    <row r="34" spans="1:9" x14ac:dyDescent="0.7">
      <c r="A34" s="5" t="s">
        <v>16</v>
      </c>
      <c r="B34" s="10">
        <f>(B9*B22)+((B9*B22*B28))</f>
        <v>1346.8</v>
      </c>
      <c r="D34" s="30"/>
      <c r="E34" s="26"/>
      <c r="F34" s="26"/>
      <c r="G34" s="31"/>
      <c r="H34" s="26"/>
      <c r="I34" s="31"/>
    </row>
    <row r="35" spans="1:9" x14ac:dyDescent="0.7">
      <c r="A35" s="5"/>
      <c r="B35" s="10"/>
      <c r="D35" s="52" t="s">
        <v>10</v>
      </c>
      <c r="E35" s="53">
        <f>B20*B2</f>
        <v>1320</v>
      </c>
      <c r="F35" s="54" t="s">
        <v>11</v>
      </c>
      <c r="G35" s="55">
        <f>B22*B9</f>
        <v>1346.8</v>
      </c>
      <c r="H35" s="54" t="s">
        <v>43</v>
      </c>
      <c r="I35" s="55">
        <f>B24*B14</f>
        <v>1333.3333333333335</v>
      </c>
    </row>
    <row r="36" spans="1:9" x14ac:dyDescent="0.7">
      <c r="A36" s="5" t="s">
        <v>40</v>
      </c>
      <c r="B36" s="10">
        <f>(B11*B24)+((B11*B24*B28))</f>
        <v>1333.3333333333335</v>
      </c>
      <c r="D36" s="56"/>
      <c r="E36" s="56"/>
      <c r="F36" s="56"/>
      <c r="G36" s="56"/>
      <c r="H36" s="57"/>
      <c r="I36" s="57"/>
    </row>
    <row r="37" spans="1:9" x14ac:dyDescent="0.7">
      <c r="A37" s="5"/>
      <c r="B37" s="10"/>
    </row>
    <row r="38" spans="1:9" x14ac:dyDescent="0.7">
      <c r="A38" s="5" t="s">
        <v>17</v>
      </c>
      <c r="B38" s="10">
        <f>(B16*B26)+((B16*B26*B28))</f>
        <v>1408</v>
      </c>
    </row>
    <row r="39" spans="1:9" x14ac:dyDescent="0.7">
      <c r="A39" s="5"/>
      <c r="B39" s="10"/>
    </row>
    <row r="40" spans="1:9" x14ac:dyDescent="0.7">
      <c r="A40" s="5" t="s">
        <v>18</v>
      </c>
      <c r="B40" s="10">
        <v>1350</v>
      </c>
    </row>
    <row r="41" spans="1:9" x14ac:dyDescent="0.7">
      <c r="A41" s="5"/>
    </row>
    <row r="42" spans="1:9" x14ac:dyDescent="0.7">
      <c r="A42" s="50" t="s">
        <v>35</v>
      </c>
      <c r="B42" s="51">
        <f>(B32+B34)/2</f>
        <v>1333.4</v>
      </c>
      <c r="D42" t="s">
        <v>47</v>
      </c>
    </row>
    <row r="43" spans="1:9" x14ac:dyDescent="0.7">
      <c r="A43" s="50"/>
      <c r="B43" s="51"/>
    </row>
    <row r="44" spans="1:9" x14ac:dyDescent="0.7">
      <c r="A44" s="50" t="s">
        <v>46</v>
      </c>
      <c r="B44" s="51">
        <f>(B34+B36)/2</f>
        <v>1340.0666666666666</v>
      </c>
    </row>
    <row r="45" spans="1:9" x14ac:dyDescent="0.7">
      <c r="A45" s="50"/>
      <c r="B45" s="51"/>
    </row>
  </sheetData>
  <mergeCells count="2">
    <mergeCell ref="F1:G1"/>
    <mergeCell ref="F7:G7"/>
  </mergeCells>
  <dataValidations count="14">
    <dataValidation allowBlank="1" showInputMessage="1" showErrorMessage="1" promptTitle="Reviewer's rate" prompt="Enter the reviewer's hourly rate here, if applicable. Then enter the number of hours below._x000a__x000a_Alternatively, enter the reviewer's flat fee either here and ensure hours are set to 1, or enter the reviewer's fee manually in the column to the left." sqref="G9" xr:uid="{05B53237-F8B6-4FA2-83F6-B371D1D99F92}"/>
    <dataValidation allowBlank="1" showInputMessage="1" showErrorMessage="1" promptTitle="This is calculated automatically" prompt="Based on the characters per cartella entered below." sqref="B11" xr:uid="{AA051B9C-29B5-4865-B084-62BC1395FCAC}"/>
    <dataValidation allowBlank="1" showInputMessage="1" showErrorMessage="1" promptTitle="This is rounded automatically." prompt="Based on the figure above." sqref="B9:B10 B14" xr:uid="{D5A4FD2E-9CDE-4538-9275-54FC3485D3F4}"/>
    <dataValidation allowBlank="1" showInputMessage="1" showErrorMessage="1" promptTitle="Enter your hours here" prompt="You can enter either your estimated hours here, to compare pricing before a job, or your actual hours, to work out your hourly earnings." sqref="B16" xr:uid="{075B44EC-76FB-4850-B836-D8252315434F}"/>
    <dataValidation allowBlank="1" showInputMessage="1" showErrorMessage="1" promptTitle="This is calculated automatically" prompt="Based on the characters per line entered below." sqref="B6" xr:uid="{588DF069-CD90-4F94-9ED4-EF55389D95F5}"/>
    <dataValidation allowBlank="1" showInputMessage="1" showErrorMessage="1" promptTitle="Put character count here" prompt="Just analyse a document or collection of documents and put the word count here. You can also use a larger sample, e.g. a TM, to work out how per word/per line/per hour prices compare for a particular client or type of text." sqref="B4" xr:uid="{8653FD5D-A24B-4770-B02A-47CA6AEB36FC}"/>
    <dataValidation allowBlank="1" showInputMessage="1" showErrorMessage="1" promptTitle="Put word count here" prompt="Just analyse a document or collection of documents and put the word count here. You can also use a larger sample, e.g. a TM, to work out how per word/per line/per hour prices compare for a particular client or type of text." sqref="B2" xr:uid="{E8B81472-6BB9-46AA-870E-889C1465A136}"/>
    <dataValidation allowBlank="1" showInputMessage="1" showErrorMessage="1" prompt="To change to unrounded line count:_x000a_Change formula to_x000a_=E5/B6" sqref="G3" xr:uid="{23EEC8D0-735F-4A4C-8E01-7DFD6BC9FA94}"/>
    <dataValidation allowBlank="1" showInputMessage="1" showErrorMessage="1" prompt="To change to unrounded line count:_x000a_Change formula to_x000a_=B24/B6" sqref="G29 I29" xr:uid="{E75C4F73-E8CC-4479-857B-22B1711C5F79}"/>
    <dataValidation allowBlank="1" showInputMessage="1" showErrorMessage="1" prompt="This is what is charged *on top* of the base fee." sqref="B28" xr:uid="{7A3D84B3-3BBF-4D24-B9AE-3BB2C24B8C46}"/>
    <dataValidation allowBlank="1" showInputMessage="1" showErrorMessage="1" prompt="To change to unrounded line count:_x000a_Change formula to_x000a_=(B6*B16)+((B6*B16*B20))" sqref="B34 B36" xr:uid="{FC700E99-351B-4B6A-B805-2E4E1BA02408}"/>
    <dataValidation allowBlank="1" showInputMessage="1" showErrorMessage="1" promptTitle="Reviewer's fee" prompt="*do not edit*_x000a_Enter reviewer's fees and time taken in the section to the right, or a total here (but do not save as this will overwrite the formula)." sqref="E9:E11" xr:uid="{92239FCD-3525-4BF8-9DEF-3AF943E7CE2B}"/>
    <dataValidation allowBlank="1" showInputMessage="1" showErrorMessage="1" promptTitle="Translator's fee" prompt="Enter translator's fee here, if applicable" sqref="E12:E13" xr:uid="{7C3629C9-25B4-404F-883C-F4CE4A24C972}"/>
    <dataValidation type="list" allowBlank="1" showInputMessage="1" showErrorMessage="1" promptTitle="Select chosen billing method" prompt="The total will be automatically carried over." sqref="E2" xr:uid="{19A4B022-5E11-40AD-9E56-B99D9DF2C72A}">
      <formula1>"Word,Line,Hours,Custom"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89A5C-649D-4983-8869-EB6589261645}">
  <dimension ref="A1:J45"/>
  <sheetViews>
    <sheetView topLeftCell="A3" zoomScale="50" zoomScaleNormal="50" workbookViewId="0">
      <selection activeCell="T15" sqref="T15"/>
    </sheetView>
  </sheetViews>
  <sheetFormatPr defaultRowHeight="18.3" x14ac:dyDescent="0.7"/>
  <cols>
    <col min="1" max="1" width="65.15625" style="6" customWidth="1"/>
    <col min="2" max="2" width="35.26171875" style="6" customWidth="1"/>
    <col min="4" max="4" width="38.15625" customWidth="1"/>
    <col min="5" max="5" width="13.83984375" customWidth="1"/>
    <col min="6" max="6" width="32.26171875" customWidth="1"/>
    <col min="7" max="7" width="11.68359375" customWidth="1"/>
    <col min="8" max="8" width="36.62890625" bestFit="1" customWidth="1"/>
    <col min="9" max="9" width="13.578125" customWidth="1"/>
  </cols>
  <sheetData>
    <row r="1" spans="1:10" ht="20.399999999999999" x14ac:dyDescent="0.55000000000000004">
      <c r="A1" s="15"/>
      <c r="B1" s="42"/>
      <c r="D1" s="11" t="s">
        <v>12</v>
      </c>
      <c r="E1" s="32"/>
      <c r="F1" s="74" t="s">
        <v>28</v>
      </c>
      <c r="G1" s="75"/>
      <c r="H1" s="2"/>
      <c r="I1" s="1"/>
      <c r="J1" s="1"/>
    </row>
    <row r="2" spans="1:10" ht="20.399999999999999" x14ac:dyDescent="0.55000000000000004">
      <c r="A2" s="15" t="s">
        <v>0</v>
      </c>
      <c r="B2" s="43">
        <v>1231</v>
      </c>
      <c r="D2" s="12" t="s">
        <v>14</v>
      </c>
      <c r="E2" s="33" t="s">
        <v>34</v>
      </c>
      <c r="F2" s="35" t="s">
        <v>29</v>
      </c>
      <c r="G2" s="37">
        <f>E5/B2</f>
        <v>0.34930950446791226</v>
      </c>
      <c r="H2" s="2"/>
      <c r="I2" s="1"/>
      <c r="J2" s="1"/>
    </row>
    <row r="3" spans="1:10" ht="20.399999999999999" x14ac:dyDescent="0.55000000000000004">
      <c r="A3" s="15"/>
      <c r="B3" s="43"/>
      <c r="D3" s="12" t="s">
        <v>13</v>
      </c>
      <c r="E3" s="34">
        <f>IF(E2="Word",B32,IF(E2="Line",B34,IF(E2="Hours",B38,B40)))</f>
        <v>550</v>
      </c>
      <c r="F3" s="35" t="s">
        <v>30</v>
      </c>
      <c r="G3" s="37">
        <f>E5/B9</f>
        <v>2.9655172413793105</v>
      </c>
      <c r="H3" s="2"/>
      <c r="I3" s="1"/>
      <c r="J3" s="1"/>
    </row>
    <row r="4" spans="1:10" ht="20.399999999999999" x14ac:dyDescent="0.55000000000000004">
      <c r="A4" s="15" t="s">
        <v>1</v>
      </c>
      <c r="B4" s="43">
        <v>7978</v>
      </c>
      <c r="D4" s="12" t="s">
        <v>19</v>
      </c>
      <c r="E4" s="34">
        <f>E9+E12</f>
        <v>120</v>
      </c>
      <c r="F4" s="36" t="s">
        <v>31</v>
      </c>
      <c r="G4" s="38">
        <f>E5/B16</f>
        <v>143.33333333333334</v>
      </c>
      <c r="H4" s="2"/>
      <c r="I4" s="1"/>
      <c r="J4" s="1"/>
    </row>
    <row r="5" spans="1:10" ht="21.3" thickBot="1" x14ac:dyDescent="0.6">
      <c r="A5" s="15"/>
      <c r="B5" s="41"/>
      <c r="D5" s="13" t="s">
        <v>26</v>
      </c>
      <c r="E5" s="14">
        <f>E3-E4</f>
        <v>430</v>
      </c>
      <c r="F5" s="16"/>
      <c r="G5" s="16"/>
      <c r="H5" s="2"/>
      <c r="I5" s="1"/>
      <c r="J5" s="1"/>
    </row>
    <row r="6" spans="1:10" ht="20.399999999999999" x14ac:dyDescent="0.55000000000000004">
      <c r="A6" s="15" t="s">
        <v>2</v>
      </c>
      <c r="B6" s="41">
        <f>B4/B7</f>
        <v>145.05454545454546</v>
      </c>
      <c r="D6" s="16"/>
      <c r="E6" s="16"/>
      <c r="F6" s="16"/>
      <c r="G6" s="16"/>
      <c r="H6" s="2"/>
      <c r="I6" s="1"/>
      <c r="J6" s="1"/>
    </row>
    <row r="7" spans="1:10" ht="20.399999999999999" x14ac:dyDescent="0.55000000000000004">
      <c r="A7" s="44" t="s">
        <v>36</v>
      </c>
      <c r="B7" s="48">
        <v>55</v>
      </c>
      <c r="D7" s="22" t="s">
        <v>20</v>
      </c>
      <c r="E7" s="17"/>
      <c r="F7" s="76" t="s">
        <v>22</v>
      </c>
      <c r="G7" s="77"/>
      <c r="H7" s="1"/>
      <c r="I7" s="1"/>
      <c r="J7" s="1"/>
    </row>
    <row r="8" spans="1:10" ht="20.399999999999999" x14ac:dyDescent="0.55000000000000004">
      <c r="A8" s="44"/>
      <c r="B8" s="48"/>
      <c r="D8" s="45"/>
      <c r="E8" s="19"/>
      <c r="F8" s="46"/>
      <c r="G8" s="47"/>
      <c r="H8" s="1"/>
      <c r="I8" s="1"/>
      <c r="J8" s="1"/>
    </row>
    <row r="9" spans="1:10" x14ac:dyDescent="0.55000000000000004">
      <c r="A9" s="15" t="s">
        <v>27</v>
      </c>
      <c r="B9" s="43">
        <f>ROUND(B6,0)</f>
        <v>145</v>
      </c>
      <c r="D9" s="18" t="s">
        <v>21</v>
      </c>
      <c r="E9" s="23">
        <f>G9*G12</f>
        <v>120</v>
      </c>
      <c r="F9" s="40" t="s">
        <v>23</v>
      </c>
      <c r="G9" s="19">
        <v>80</v>
      </c>
    </row>
    <row r="10" spans="1:10" x14ac:dyDescent="0.55000000000000004">
      <c r="A10" s="15"/>
      <c r="B10" s="43"/>
      <c r="D10" s="18"/>
      <c r="E10" s="23"/>
      <c r="F10" s="40"/>
      <c r="G10" s="19"/>
    </row>
    <row r="11" spans="1:10" x14ac:dyDescent="0.55000000000000004">
      <c r="A11" s="15" t="s">
        <v>38</v>
      </c>
      <c r="B11" s="41">
        <f>B4/B12</f>
        <v>5.3186666666666671</v>
      </c>
      <c r="D11" s="18"/>
      <c r="E11" s="23"/>
      <c r="F11" s="40"/>
      <c r="G11" s="19"/>
    </row>
    <row r="12" spans="1:10" x14ac:dyDescent="0.55000000000000004">
      <c r="A12" s="44" t="s">
        <v>37</v>
      </c>
      <c r="B12" s="49">
        <v>1500</v>
      </c>
      <c r="D12" s="18" t="s">
        <v>25</v>
      </c>
      <c r="E12" s="19"/>
      <c r="F12" s="40" t="s">
        <v>24</v>
      </c>
      <c r="G12" s="61">
        <v>1.5</v>
      </c>
    </row>
    <row r="13" spans="1:10" x14ac:dyDescent="0.55000000000000004">
      <c r="A13" s="44"/>
      <c r="B13" s="48"/>
      <c r="D13" s="18"/>
      <c r="E13" s="19"/>
      <c r="F13" s="40"/>
      <c r="G13" s="19"/>
    </row>
    <row r="14" spans="1:10" x14ac:dyDescent="0.55000000000000004">
      <c r="A14" s="15" t="s">
        <v>39</v>
      </c>
      <c r="B14" s="43">
        <f>B4/B12</f>
        <v>5.3186666666666671</v>
      </c>
      <c r="C14" s="24"/>
      <c r="D14" s="20" t="s">
        <v>32</v>
      </c>
      <c r="E14" s="62">
        <f>E4/E3</f>
        <v>0.21818181818181817</v>
      </c>
      <c r="F14" s="39"/>
      <c r="G14" s="21"/>
      <c r="H14" s="24"/>
      <c r="I14" s="24"/>
    </row>
    <row r="15" spans="1:10" x14ac:dyDescent="0.55000000000000004">
      <c r="A15" s="15"/>
      <c r="B15" s="41"/>
      <c r="C15" s="24"/>
      <c r="D15" s="16"/>
      <c r="F15" s="16"/>
      <c r="G15" s="16"/>
      <c r="H15" s="24"/>
      <c r="I15" s="24"/>
    </row>
    <row r="16" spans="1:10" x14ac:dyDescent="0.55000000000000004">
      <c r="A16" s="15" t="s">
        <v>33</v>
      </c>
      <c r="B16" s="41">
        <v>3</v>
      </c>
      <c r="C16" s="24"/>
      <c r="D16" s="16"/>
      <c r="E16" s="16"/>
      <c r="F16" s="16"/>
      <c r="G16" s="16"/>
      <c r="H16" s="24"/>
      <c r="I16" s="24"/>
    </row>
    <row r="17" spans="1:9" x14ac:dyDescent="0.55000000000000004">
      <c r="A17" s="15"/>
      <c r="B17" s="42"/>
      <c r="C17" s="24"/>
      <c r="D17" s="16"/>
      <c r="E17" s="16"/>
      <c r="F17" s="16"/>
      <c r="G17" s="16"/>
      <c r="H17" s="24"/>
      <c r="I17" s="24"/>
    </row>
    <row r="18" spans="1:9" x14ac:dyDescent="0.55000000000000004">
      <c r="A18" s="3"/>
      <c r="B18" s="3"/>
      <c r="C18" s="24"/>
      <c r="D18" s="16"/>
      <c r="E18" s="16"/>
      <c r="F18" s="16"/>
      <c r="G18" s="16"/>
      <c r="H18" s="24"/>
      <c r="I18" s="24"/>
    </row>
    <row r="19" spans="1:9" x14ac:dyDescent="0.55000000000000004">
      <c r="A19" s="4"/>
      <c r="B19" s="3"/>
      <c r="C19" s="24"/>
      <c r="D19" s="16"/>
      <c r="E19" s="16"/>
      <c r="F19" s="16"/>
      <c r="G19" s="16"/>
      <c r="H19" s="24"/>
      <c r="I19" s="24"/>
    </row>
    <row r="20" spans="1:9" x14ac:dyDescent="0.55000000000000004">
      <c r="A20" s="4" t="s">
        <v>3</v>
      </c>
      <c r="B20" s="8">
        <v>0.45</v>
      </c>
      <c r="C20" s="24"/>
      <c r="D20" s="16"/>
      <c r="E20" s="16"/>
      <c r="F20" s="16"/>
      <c r="G20" s="16"/>
      <c r="H20" s="24"/>
      <c r="I20" s="24"/>
    </row>
    <row r="21" spans="1:9" x14ac:dyDescent="0.55000000000000004">
      <c r="A21" s="4"/>
      <c r="B21" s="8"/>
      <c r="C21" s="24"/>
      <c r="D21" s="16"/>
      <c r="E21" s="16"/>
      <c r="F21" s="16"/>
      <c r="G21" s="16"/>
      <c r="H21" s="24"/>
      <c r="I21" s="24"/>
    </row>
    <row r="22" spans="1:9" x14ac:dyDescent="0.55000000000000004">
      <c r="A22" s="4" t="s">
        <v>4</v>
      </c>
      <c r="B22" s="8">
        <v>3.8</v>
      </c>
      <c r="C22" s="24"/>
      <c r="D22" s="16"/>
      <c r="E22" s="16"/>
      <c r="F22" s="16"/>
      <c r="G22" s="16"/>
      <c r="H22" s="24"/>
      <c r="I22" s="24"/>
    </row>
    <row r="23" spans="1:9" x14ac:dyDescent="0.55000000000000004">
      <c r="A23" s="4"/>
      <c r="B23" s="8"/>
      <c r="C23" s="24"/>
      <c r="D23" s="16"/>
      <c r="E23" s="16"/>
      <c r="F23" s="16"/>
      <c r="G23" s="16"/>
      <c r="H23" s="24"/>
      <c r="I23" s="24"/>
    </row>
    <row r="24" spans="1:9" x14ac:dyDescent="0.55000000000000004">
      <c r="A24" s="4" t="s">
        <v>41</v>
      </c>
      <c r="B24" s="8">
        <v>105</v>
      </c>
      <c r="C24" s="24"/>
      <c r="D24" s="16"/>
      <c r="E24" s="16"/>
      <c r="F24" s="16"/>
      <c r="G24" s="16"/>
      <c r="H24" s="24"/>
      <c r="I24" s="24"/>
    </row>
    <row r="25" spans="1:9" x14ac:dyDescent="0.55000000000000004">
      <c r="A25" s="4"/>
      <c r="B25" s="8"/>
      <c r="C25" s="24"/>
      <c r="D25" s="16"/>
      <c r="E25" s="16"/>
      <c r="F25" s="16"/>
      <c r="G25" s="16"/>
      <c r="H25" s="24"/>
      <c r="I25" s="24"/>
    </row>
    <row r="26" spans="1:9" x14ac:dyDescent="0.55000000000000004">
      <c r="A26" s="4" t="s">
        <v>5</v>
      </c>
      <c r="B26" s="8">
        <v>180</v>
      </c>
      <c r="C26" s="24"/>
      <c r="D26" s="16"/>
      <c r="E26" s="16"/>
      <c r="F26" s="16"/>
      <c r="G26" s="16"/>
      <c r="H26" s="24"/>
      <c r="I26" s="24"/>
    </row>
    <row r="27" spans="1:9" x14ac:dyDescent="0.55000000000000004">
      <c r="A27" s="4"/>
      <c r="B27" s="8"/>
      <c r="C27" s="24"/>
      <c r="D27" s="16"/>
      <c r="E27" s="16"/>
      <c r="F27" s="16"/>
      <c r="G27" s="16"/>
      <c r="H27" s="24"/>
      <c r="I27" s="24"/>
    </row>
    <row r="28" spans="1:9" ht="20.399999999999999" x14ac:dyDescent="0.55000000000000004">
      <c r="A28" s="7" t="s">
        <v>6</v>
      </c>
      <c r="B28" s="9"/>
      <c r="D28" s="25" t="s">
        <v>9</v>
      </c>
      <c r="E28" s="28"/>
      <c r="F28" s="28"/>
      <c r="G28" s="29"/>
      <c r="H28" s="28"/>
      <c r="I28" s="29"/>
    </row>
    <row r="29" spans="1:9" x14ac:dyDescent="0.55000000000000004">
      <c r="A29" s="7"/>
      <c r="B29" s="8"/>
      <c r="D29" s="30" t="s">
        <v>44</v>
      </c>
      <c r="E29" s="27">
        <f>B20*1+(B20*B28)</f>
        <v>0.45</v>
      </c>
      <c r="F29" s="58" t="s">
        <v>7</v>
      </c>
      <c r="G29" s="59">
        <f>B32/B9</f>
        <v>3.8203448275862071</v>
      </c>
      <c r="H29" s="58" t="s">
        <v>42</v>
      </c>
      <c r="I29" s="59">
        <f>B32/B14</f>
        <v>104.15204311857609</v>
      </c>
    </row>
    <row r="30" spans="1:9" x14ac:dyDescent="0.7">
      <c r="A30" s="3"/>
      <c r="D30" s="30"/>
      <c r="E30" s="26"/>
      <c r="F30" s="58"/>
      <c r="G30" s="60"/>
      <c r="H30" s="58"/>
      <c r="I30" s="60"/>
    </row>
    <row r="31" spans="1:9" x14ac:dyDescent="0.7">
      <c r="A31" s="5"/>
      <c r="D31" s="30" t="s">
        <v>45</v>
      </c>
      <c r="E31" s="27">
        <f>B22*1+(B22*B28)</f>
        <v>3.8</v>
      </c>
      <c r="F31" s="58" t="s">
        <v>8</v>
      </c>
      <c r="G31" s="59">
        <f>B34/B2</f>
        <v>0.44760357432981318</v>
      </c>
      <c r="H31" s="58" t="s">
        <v>8</v>
      </c>
      <c r="I31" s="59">
        <f>B34/B2</f>
        <v>0.44760357432981318</v>
      </c>
    </row>
    <row r="32" spans="1:9" x14ac:dyDescent="0.7">
      <c r="A32" s="5" t="s">
        <v>15</v>
      </c>
      <c r="B32" s="10">
        <f>B2*B20*1+(B2*B20*B28)</f>
        <v>553.95000000000005</v>
      </c>
      <c r="D32" s="30"/>
      <c r="E32" s="26"/>
      <c r="F32" s="58"/>
      <c r="G32" s="60"/>
      <c r="H32" s="58"/>
      <c r="I32" s="60"/>
    </row>
    <row r="33" spans="1:9" x14ac:dyDescent="0.7">
      <c r="A33" s="5"/>
      <c r="D33" s="30" t="s">
        <v>48</v>
      </c>
      <c r="E33" s="27">
        <f>B24*1+(B24*B28)</f>
        <v>105</v>
      </c>
      <c r="F33" s="58" t="s">
        <v>8</v>
      </c>
      <c r="G33" s="59">
        <f>B36/B2</f>
        <v>0.45366368805848906</v>
      </c>
      <c r="H33" s="58" t="s">
        <v>7</v>
      </c>
      <c r="I33" s="59">
        <f>B36/B9</f>
        <v>3.8514482758620692</v>
      </c>
    </row>
    <row r="34" spans="1:9" x14ac:dyDescent="0.7">
      <c r="A34" s="5" t="s">
        <v>16</v>
      </c>
      <c r="B34" s="10">
        <f>(B9*B22)+((B9*B22*B28))</f>
        <v>551</v>
      </c>
      <c r="D34" s="30"/>
      <c r="E34" s="26"/>
      <c r="F34" s="26"/>
      <c r="G34" s="31"/>
      <c r="H34" s="26"/>
      <c r="I34" s="31"/>
    </row>
    <row r="35" spans="1:9" x14ac:dyDescent="0.7">
      <c r="A35" s="5"/>
      <c r="B35" s="10"/>
      <c r="D35" s="52" t="s">
        <v>10</v>
      </c>
      <c r="E35" s="53">
        <f>B20*B2</f>
        <v>553.95000000000005</v>
      </c>
      <c r="F35" s="54" t="s">
        <v>11</v>
      </c>
      <c r="G35" s="55">
        <f>B22*B9</f>
        <v>551</v>
      </c>
      <c r="H35" s="54" t="s">
        <v>43</v>
      </c>
      <c r="I35" s="55">
        <f>B24*B14</f>
        <v>558.46</v>
      </c>
    </row>
    <row r="36" spans="1:9" x14ac:dyDescent="0.7">
      <c r="A36" s="5" t="s">
        <v>40</v>
      </c>
      <c r="B36" s="10">
        <f>(B11*B24)+((B11*B24*B28))</f>
        <v>558.46</v>
      </c>
      <c r="D36" s="56"/>
      <c r="E36" s="56"/>
      <c r="F36" s="56"/>
      <c r="G36" s="56"/>
      <c r="H36" s="57"/>
      <c r="I36" s="57"/>
    </row>
    <row r="37" spans="1:9" x14ac:dyDescent="0.7">
      <c r="A37" s="5"/>
      <c r="B37" s="10"/>
    </row>
    <row r="38" spans="1:9" x14ac:dyDescent="0.7">
      <c r="A38" s="5" t="s">
        <v>17</v>
      </c>
      <c r="B38" s="10">
        <f>(B16*B26)+((B16*B26*B28))</f>
        <v>540</v>
      </c>
    </row>
    <row r="39" spans="1:9" x14ac:dyDescent="0.7">
      <c r="A39" s="5"/>
      <c r="B39" s="10"/>
    </row>
    <row r="40" spans="1:9" x14ac:dyDescent="0.7">
      <c r="A40" s="5" t="s">
        <v>18</v>
      </c>
      <c r="B40" s="10">
        <v>550</v>
      </c>
    </row>
    <row r="41" spans="1:9" x14ac:dyDescent="0.7">
      <c r="A41" s="5"/>
    </row>
    <row r="42" spans="1:9" x14ac:dyDescent="0.7">
      <c r="A42" s="50" t="s">
        <v>35</v>
      </c>
      <c r="B42" s="51">
        <f>(B32+B34)/2</f>
        <v>552.47500000000002</v>
      </c>
      <c r="D42" t="s">
        <v>47</v>
      </c>
    </row>
    <row r="43" spans="1:9" x14ac:dyDescent="0.7">
      <c r="A43" s="50"/>
      <c r="B43" s="51"/>
    </row>
    <row r="44" spans="1:9" x14ac:dyDescent="0.7">
      <c r="A44" s="50" t="s">
        <v>46</v>
      </c>
      <c r="B44" s="51">
        <f>(B34+B36)/2</f>
        <v>554.73</v>
      </c>
    </row>
    <row r="45" spans="1:9" x14ac:dyDescent="0.7">
      <c r="A45" s="50"/>
      <c r="B45" s="51"/>
    </row>
  </sheetData>
  <mergeCells count="2">
    <mergeCell ref="F1:G1"/>
    <mergeCell ref="F7:G7"/>
  </mergeCells>
  <dataValidations count="14">
    <dataValidation type="list" allowBlank="1" showInputMessage="1" showErrorMessage="1" promptTitle="Select chosen billing method" prompt="The total will be automatically carried over." sqref="E2" xr:uid="{AABD3DB0-9CF8-49EE-8E99-9CBF7D952209}">
      <formula1>"Word,Line,Hours,Custom"</formula1>
    </dataValidation>
    <dataValidation allowBlank="1" showInputMessage="1" showErrorMessage="1" promptTitle="Translator's fee" prompt="Enter translator's fee here, if applicable" sqref="E12:E13" xr:uid="{FA0C7567-AA98-406C-A0DD-AE668CCA1AEC}"/>
    <dataValidation allowBlank="1" showInputMessage="1" showErrorMessage="1" promptTitle="Reviewer's fee" prompt="*do not edit*_x000a_Enter reviewer's fees and time taken in the section to the right, or a total here (but do not save as this will overwrite the formula)." sqref="E9:E11" xr:uid="{B992E1EC-2B27-4BDA-89C1-AF4CC2A23A22}"/>
    <dataValidation allowBlank="1" showInputMessage="1" showErrorMessage="1" prompt="To change to unrounded line count:_x000a_Change formula to_x000a_=(B6*B16)+((B6*B16*B20))" sqref="B34 B36" xr:uid="{55D629D5-6C74-42F1-A5BC-84FFD9BF2DF4}"/>
    <dataValidation allowBlank="1" showInputMessage="1" showErrorMessage="1" prompt="This is what is charged *on top* of the base fee." sqref="B28" xr:uid="{CD29EC5F-7717-442A-8C2B-8875FAA6CABC}"/>
    <dataValidation allowBlank="1" showInputMessage="1" showErrorMessage="1" prompt="To change to unrounded line count:_x000a_Change formula to_x000a_=B24/B6" sqref="G29 I29" xr:uid="{347AF17B-94B0-4816-8715-947F076AC851}"/>
    <dataValidation allowBlank="1" showInputMessage="1" showErrorMessage="1" prompt="To change to unrounded line count:_x000a_Change formula to_x000a_=E5/B6" sqref="G3" xr:uid="{F715D4B6-DD7D-4F0A-A5A8-65190ED5FDA3}"/>
    <dataValidation allowBlank="1" showInputMessage="1" showErrorMessage="1" promptTitle="Put word count here" prompt="Just analyse a document or collection of documents and put the word count here. You can also use a larger sample, e.g. a TM, to work out how per word/per line/per hour prices compare for a particular client or type of text." sqref="B2" xr:uid="{0E3E8805-7A27-406B-99F0-ACCB99941FA6}"/>
    <dataValidation allowBlank="1" showInputMessage="1" showErrorMessage="1" promptTitle="Put character count here" prompt="Just analyse a document or collection of documents and put the word count here. You can also use a larger sample, e.g. a TM, to work out how per word/per line/per hour prices compare for a particular client or type of text." sqref="B4" xr:uid="{6D71D50A-59B8-4333-97A9-0FB931718434}"/>
    <dataValidation allowBlank="1" showInputMessage="1" showErrorMessage="1" promptTitle="This is calculated automatically" prompt="Based on the characters per line entered below." sqref="B6" xr:uid="{375F9235-6BCA-4DCB-B852-CAF3CBE7DBE1}"/>
    <dataValidation allowBlank="1" showInputMessage="1" showErrorMessage="1" promptTitle="Enter your hours here" prompt="You can enter either your estimated hours here, to compare pricing before a job, or your actual hours, to work out your hourly earnings." sqref="B16" xr:uid="{34DD1D8C-7014-43C9-B6E4-BE4D7DF5132D}"/>
    <dataValidation allowBlank="1" showInputMessage="1" showErrorMessage="1" promptTitle="This is rounded automatically." prompt="Based on the figure above." sqref="B9:B10 B14" xr:uid="{D404321B-30D2-46DB-9271-63CE67203B45}"/>
    <dataValidation allowBlank="1" showInputMessage="1" showErrorMessage="1" promptTitle="This is calculated automatically" prompt="Based on the characters per cartella entered below." sqref="B11" xr:uid="{D446A156-06F1-4656-B974-6A5F9E5470C8}"/>
    <dataValidation allowBlank="1" showInputMessage="1" showErrorMessage="1" promptTitle="Reviewer's rate" prompt="Enter the reviewer's hourly rate here, if applicable. Then enter the number of hours below._x000a__x000a_Alternatively, enter the reviewer's flat fee either here and ensure hours are set to 1, or enter the reviewer's fee manually in the column to the left." sqref="G9" xr:uid="{1BB29EFF-CFEE-40D5-B54F-E271AF1CE1AB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Client</vt:lpstr>
      <vt:lpstr>Client (2)</vt:lpstr>
      <vt:lpstr>Client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2019-04-11T17:33:22Z</dcterms:modified>
</cp:coreProperties>
</file>