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rose\OneDrive - Ms\Work\5 Work-related\Serli\"/>
    </mc:Choice>
  </mc:AlternateContent>
  <xr:revisionPtr revIDLastSave="60" documentId="11_FAA606B785B617C3CFFDAF282488CD7FD6D03830" xr6:coauthVersionLast="43" xr6:coauthVersionMax="43" xr10:uidLastSave="{FD647F63-569F-4931-A397-EFD5BD8B66E9}"/>
  <bookViews>
    <workbookView xWindow="-96" yWindow="-96" windowWidth="23232" windowHeight="12552" xr2:uid="{00000000-000D-0000-FFFF-FFFF00000000}"/>
  </bookViews>
  <sheets>
    <sheet name="Analyze Files Repor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1" l="1"/>
  <c r="P3" i="1" l="1"/>
  <c r="K16" i="1" l="1"/>
  <c r="K11" i="1"/>
  <c r="Q9" i="1" s="1"/>
  <c r="N28" i="1"/>
  <c r="O28" i="1" s="1"/>
  <c r="K19" i="1"/>
  <c r="K18" i="1"/>
  <c r="K17" i="1"/>
  <c r="L1" i="1"/>
  <c r="N16" i="1" s="1"/>
  <c r="L2" i="1"/>
  <c r="N17" i="1" s="1"/>
  <c r="L3" i="1"/>
  <c r="N18" i="1" s="1"/>
  <c r="L4" i="1"/>
  <c r="L5" i="1"/>
  <c r="N15" i="1" s="1"/>
  <c r="N19" i="1" l="1"/>
  <c r="N30" i="1"/>
  <c r="O15" i="1"/>
  <c r="N29" i="1"/>
  <c r="O29" i="1" s="1"/>
  <c r="N26" i="1"/>
  <c r="O26" i="1" s="1"/>
  <c r="O30" i="1"/>
  <c r="N27" i="1"/>
  <c r="O27" i="1" s="1"/>
  <c r="O17" i="1"/>
  <c r="O18" i="1"/>
  <c r="O19" i="1"/>
  <c r="O16" i="1"/>
  <c r="O32" i="1" l="1"/>
  <c r="Q11" i="1" s="1"/>
  <c r="O21" i="1"/>
  <c r="Q10" i="1" s="1"/>
</calcChain>
</file>

<file path=xl/sharedStrings.xml><?xml version="1.0" encoding="utf-8"?>
<sst xmlns="http://schemas.openxmlformats.org/spreadsheetml/2006/main" count="137" uniqueCount="79">
  <si>
    <t>Totals</t>
  </si>
  <si>
    <t>Total</t>
  </si>
  <si>
    <t>Type</t>
  </si>
  <si>
    <t>Segments</t>
  </si>
  <si>
    <t>Words</t>
  </si>
  <si>
    <t>Characters</t>
  </si>
  <si>
    <t>Percent</t>
  </si>
  <si>
    <t>Recognized Tokens</t>
  </si>
  <si>
    <t>Tags</t>
  </si>
  <si>
    <t>Files:2</t>
  </si>
  <si>
    <t>PerfectMatch</t>
  </si>
  <si>
    <t>0.00%</t>
  </si>
  <si>
    <t>Chars/Word:6.43</t>
  </si>
  <si>
    <t>Context Match</t>
  </si>
  <si>
    <t>28.77%</t>
  </si>
  <si>
    <t>Repetitions</t>
  </si>
  <si>
    <t>14.23%</t>
  </si>
  <si>
    <t>Cross-file Repetitions</t>
  </si>
  <si>
    <t>34.96%</t>
  </si>
  <si>
    <t>95% - 99%</t>
  </si>
  <si>
    <t>1.23%</t>
  </si>
  <si>
    <t>85% - 94%</t>
  </si>
  <si>
    <t>7.96%</t>
  </si>
  <si>
    <t>75% - 84%</t>
  </si>
  <si>
    <t>0.13%</t>
  </si>
  <si>
    <t>50% - 74%</t>
  </si>
  <si>
    <t>0.12%</t>
  </si>
  <si>
    <t>New</t>
  </si>
  <si>
    <t>12.61%</t>
  </si>
  <si>
    <t>File Details</t>
  </si>
  <si>
    <t>File</t>
  </si>
  <si>
    <t>Allarmi-Warning_ITA.xlsx.sdlxliff</t>
  </si>
  <si>
    <t>27.51%</t>
  </si>
  <si>
    <t>15.36%</t>
  </si>
  <si>
    <t>33.45%</t>
  </si>
  <si>
    <t>8.59%</t>
  </si>
  <si>
    <t>0.14%</t>
  </si>
  <si>
    <t>13.61%</t>
  </si>
  <si>
    <t>Meccanica_TURCO.xlsx.sdlxliff</t>
  </si>
  <si>
    <t>Chars/Word:6.50</t>
  </si>
  <si>
    <t>44.68%</t>
  </si>
  <si>
    <t>54.07%</t>
  </si>
  <si>
    <t>1.25%</t>
  </si>
  <si>
    <t>85-99%</t>
  </si>
  <si>
    <t>75-84%</t>
  </si>
  <si>
    <t>74-0%</t>
  </si>
  <si>
    <t>Rate:</t>
  </si>
  <si>
    <t>Total 100%:</t>
  </si>
  <si>
    <t>Total 85-99%:</t>
  </si>
  <si>
    <t>Total 75-84%</t>
  </si>
  <si>
    <t>Total new (and &lt;74%):</t>
  </si>
  <si>
    <t>Full rate:</t>
  </si>
  <si>
    <t>Info: What you get per word for each type of match is displayed in column Q.</t>
  </si>
  <si>
    <t>Simple calculation (no matches)</t>
  </si>
  <si>
    <t xml:space="preserve">Word count: </t>
  </si>
  <si>
    <t>Total fee:</t>
  </si>
  <si>
    <t>Repetitions, perfect/context matches, and cross-file repetitions</t>
  </si>
  <si>
    <r>
      <t xml:space="preserve">3. If you are applying match discounts, put what % of your full rate you charge in the orange cells in column K, cells </t>
    </r>
    <r>
      <rPr>
        <b/>
        <sz val="11"/>
        <color theme="1"/>
        <rFont val="Calibri"/>
        <family val="2"/>
        <scheme val="minor"/>
      </rPr>
      <t>K2 to K5</t>
    </r>
    <r>
      <rPr>
        <sz val="11"/>
        <color theme="1"/>
        <rFont val="Calibri"/>
        <family val="2"/>
        <charset val="162"/>
        <scheme val="minor"/>
      </rPr>
      <t>.</t>
    </r>
  </si>
  <si>
    <t>Paste a Trados analysis in the cells at the far left of this worksheet, into the EXACT same cells, to generate these results</t>
  </si>
  <si>
    <t>Currency conversion</t>
  </si>
  <si>
    <t>Current exchange rate:</t>
  </si>
  <si>
    <t>Total fee in other currency (approx.):</t>
  </si>
  <si>
    <t>Total reps + context matches (see J1):</t>
  </si>
  <si>
    <r>
      <t xml:space="preserve">3.b) If you are using a different tool, or can't figure out how to copy and paste the results, you can enter the numbers manually in the purple section. The results you need are in </t>
    </r>
    <r>
      <rPr>
        <b/>
        <sz val="11"/>
        <color theme="1"/>
        <rFont val="Calibri"/>
        <family val="2"/>
        <scheme val="minor"/>
      </rPr>
      <t xml:space="preserve">column O </t>
    </r>
    <r>
      <rPr>
        <sz val="11"/>
        <color theme="1"/>
        <rFont val="Calibri"/>
        <family val="2"/>
        <scheme val="minor"/>
      </rPr>
      <t xml:space="preserve">and your total fee is in cell </t>
    </r>
    <r>
      <rPr>
        <b/>
        <sz val="11"/>
        <color theme="1"/>
        <rFont val="Calibri"/>
        <family val="2"/>
        <scheme val="minor"/>
      </rPr>
      <t>O32</t>
    </r>
    <r>
      <rPr>
        <sz val="11"/>
        <color theme="1"/>
        <rFont val="Calibri"/>
        <family val="2"/>
        <scheme val="minor"/>
      </rPr>
      <t xml:space="preserve">. </t>
    </r>
    <r>
      <rPr>
        <b/>
        <sz val="11"/>
        <color theme="1"/>
        <rFont val="Calibri"/>
        <family val="2"/>
        <scheme val="minor"/>
      </rPr>
      <t>You're done.</t>
    </r>
  </si>
  <si>
    <r>
      <t xml:space="preserve">2. If you are not applying discounts, use the simple calculation section. Simply enter the total word count in the pink box, cell </t>
    </r>
    <r>
      <rPr>
        <b/>
        <sz val="11"/>
        <color theme="1"/>
        <rFont val="Calibri"/>
        <family val="2"/>
        <scheme val="minor"/>
      </rPr>
      <t>K10</t>
    </r>
    <r>
      <rPr>
        <sz val="11"/>
        <color theme="1"/>
        <rFont val="Calibri"/>
        <family val="2"/>
        <charset val="162"/>
        <scheme val="minor"/>
      </rPr>
      <t xml:space="preserve">. Your total fee will then be displayed in cell </t>
    </r>
    <r>
      <rPr>
        <b/>
        <sz val="11"/>
        <color theme="1"/>
        <rFont val="Calibri"/>
        <family val="2"/>
        <scheme val="minor"/>
      </rPr>
      <t>K11</t>
    </r>
    <r>
      <rPr>
        <sz val="11"/>
        <color theme="1"/>
        <rFont val="Calibri"/>
        <family val="2"/>
        <charset val="162"/>
        <scheme val="minor"/>
      </rPr>
      <t xml:space="preserve">. </t>
    </r>
    <r>
      <rPr>
        <b/>
        <sz val="11"/>
        <color theme="1"/>
        <rFont val="Calibri"/>
        <family val="2"/>
        <scheme val="minor"/>
      </rPr>
      <t>You're done.</t>
    </r>
  </si>
  <si>
    <r>
      <rPr>
        <i/>
        <sz val="11"/>
        <color theme="0"/>
        <rFont val="Calibri"/>
        <family val="2"/>
        <scheme val="minor"/>
      </rPr>
      <t xml:space="preserve">BONUS: </t>
    </r>
    <r>
      <rPr>
        <sz val="11"/>
        <color theme="0"/>
        <rFont val="Calibri"/>
        <family val="2"/>
        <scheme val="minor"/>
      </rPr>
      <t xml:space="preserve">To get a quick currency conversion, enter the applicable currency exchange rate in cell </t>
    </r>
    <r>
      <rPr>
        <b/>
        <sz val="11"/>
        <color theme="0"/>
        <rFont val="Calibri"/>
        <family val="2"/>
        <scheme val="minor"/>
      </rPr>
      <t xml:space="preserve">Q7 </t>
    </r>
    <r>
      <rPr>
        <sz val="11"/>
        <color theme="0"/>
        <rFont val="Calibri"/>
        <family val="2"/>
        <scheme val="minor"/>
      </rPr>
      <t>and look at the cell that has the same colour as the step you used to get your final result.</t>
    </r>
  </si>
  <si>
    <t>1. Enter your full rate in cell K7</t>
  </si>
  <si>
    <t>Words per hour:</t>
  </si>
  <si>
    <t>Revenue generated per hour (excl. administration, internal review, and other deductions)</t>
  </si>
  <si>
    <t>Payment based on words per hour:</t>
  </si>
  <si>
    <r>
      <rPr>
        <i/>
        <sz val="11"/>
        <color theme="0"/>
        <rFont val="Calibri"/>
        <family val="2"/>
        <scheme val="minor"/>
      </rPr>
      <t xml:space="preserve">BONUS 2: </t>
    </r>
    <r>
      <rPr>
        <sz val="11"/>
        <color theme="0"/>
        <rFont val="Calibri"/>
        <family val="2"/>
        <scheme val="minor"/>
      </rPr>
      <t xml:space="preserve">Enter the number of words you translate per hour in cell </t>
    </r>
    <r>
      <rPr>
        <b/>
        <sz val="11"/>
        <color theme="0"/>
        <rFont val="Calibri"/>
        <family val="2"/>
        <scheme val="minor"/>
      </rPr>
      <t>P2</t>
    </r>
    <r>
      <rPr>
        <sz val="11"/>
        <color theme="0"/>
        <rFont val="Calibri"/>
        <family val="2"/>
        <scheme val="minor"/>
      </rPr>
      <t xml:space="preserve"> to get your total hourly earnings in </t>
    </r>
    <r>
      <rPr>
        <b/>
        <sz val="11"/>
        <color theme="0"/>
        <rFont val="Calibri"/>
        <family val="2"/>
        <scheme val="minor"/>
      </rPr>
      <t>P3</t>
    </r>
    <r>
      <rPr>
        <sz val="11"/>
        <color theme="0"/>
        <rFont val="Calibri"/>
        <family val="2"/>
        <scheme val="minor"/>
      </rPr>
      <t xml:space="preserve">. </t>
    </r>
    <r>
      <rPr>
        <i/>
        <sz val="11"/>
        <color theme="0"/>
        <rFont val="Calibri"/>
        <family val="2"/>
        <scheme val="minor"/>
      </rPr>
      <t>Note that this is based on a text where all words are assumed to be paid at the full rate.</t>
    </r>
  </si>
  <si>
    <t>while accounting for match discounts</t>
  </si>
  <si>
    <t>Alternatively, enter numbers manually in the lighter purple (highlighted) cells to generate the total fee</t>
  </si>
  <si>
    <r>
      <t xml:space="preserve">3.a) If you or your agency are using Trados, you can generate or otherwise use a Trados analysis which will include a section that looks </t>
    </r>
    <r>
      <rPr>
        <i/>
        <sz val="11"/>
        <color theme="1"/>
        <rFont val="Calibri"/>
        <family val="2"/>
        <scheme val="minor"/>
      </rPr>
      <t>just like</t>
    </r>
    <r>
      <rPr>
        <sz val="11"/>
        <color theme="1"/>
        <rFont val="Calibri"/>
        <family val="2"/>
        <scheme val="minor"/>
      </rPr>
      <t xml:space="preserve"> the section to the left. If you carefully copy the data into the EXACT same cells, you'll generate the results visible in the green section. You can use this to create your own analysis and verify the PO issued is correct. </t>
    </r>
    <r>
      <rPr>
        <i/>
        <sz val="11"/>
        <color theme="1"/>
        <rFont val="Calibri"/>
        <family val="2"/>
        <scheme val="minor"/>
      </rPr>
      <t xml:space="preserve">(Provided you use a blank TM or only the TM they are providing without any of your proprietary work.) </t>
    </r>
    <r>
      <rPr>
        <sz val="11"/>
        <color theme="1"/>
        <rFont val="Calibri"/>
        <family val="2"/>
        <scheme val="minor"/>
      </rPr>
      <t xml:space="preserve">The results you need are in </t>
    </r>
    <r>
      <rPr>
        <b/>
        <sz val="11"/>
        <color theme="1"/>
        <rFont val="Calibri"/>
        <family val="2"/>
        <scheme val="minor"/>
      </rPr>
      <t>column O</t>
    </r>
    <r>
      <rPr>
        <sz val="11"/>
        <color theme="1"/>
        <rFont val="Calibri"/>
        <family val="2"/>
        <scheme val="minor"/>
      </rPr>
      <t xml:space="preserve"> and your total fee is in cell </t>
    </r>
    <r>
      <rPr>
        <b/>
        <sz val="11"/>
        <color theme="1"/>
        <rFont val="Calibri"/>
        <family val="2"/>
        <scheme val="minor"/>
      </rPr>
      <t>O25. You're done.</t>
    </r>
  </si>
  <si>
    <t>Created by Rose Newell and distributed solely via her blog, The Translator's Teacup.</t>
  </si>
  <si>
    <t>Please contact Rose at rose@lingocode.com in advance for permission if you intend to distribute this spreadsheet in any form (including modified versions).</t>
  </si>
  <si>
    <t>Translation blog: www.lingocode.com</t>
  </si>
  <si>
    <t>Professional website: www.englishroseberlin.de</t>
  </si>
  <si>
    <t>Twitter: @RoseWrotethis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</si>
</sst>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6" x14ac:knownFonts="1">
    <font>
      <sz val="11"/>
      <color theme="1"/>
      <name val="Calibri"/>
      <family val="2"/>
      <charset val="162"/>
      <scheme val="minor"/>
    </font>
    <font>
      <sz val="11"/>
      <color theme="1"/>
      <name val="Calibri"/>
      <family val="2"/>
      <scheme val="minor"/>
    </font>
    <font>
      <sz val="11"/>
      <color theme="1"/>
      <name val="Calibri"/>
      <family val="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b/>
      <sz val="12"/>
      <color rgb="FF4086AA"/>
      <name val="Segoe UI"/>
      <family val="2"/>
      <charset val="162"/>
    </font>
    <font>
      <b/>
      <sz val="10"/>
      <color rgb="FF4086AA"/>
      <name val="Segoe UI"/>
      <family val="2"/>
      <charset val="162"/>
    </font>
    <font>
      <b/>
      <sz val="8"/>
      <color rgb="FF4086AA"/>
      <name val="Segoe UI"/>
      <family val="2"/>
      <charset val="162"/>
    </font>
    <font>
      <sz val="8"/>
      <color rgb="FF000000"/>
      <name val="Segoe UI"/>
      <family val="2"/>
      <charset val="162"/>
    </font>
    <font>
      <sz val="8"/>
      <color rgb="FF4086AA"/>
      <name val="Segoe UI"/>
      <family val="2"/>
      <charset val="162"/>
    </font>
    <font>
      <b/>
      <i/>
      <sz val="8"/>
      <color rgb="FF000000"/>
      <name val="Segoe UI"/>
      <family val="2"/>
      <charset val="162"/>
    </font>
    <font>
      <b/>
      <sz val="11"/>
      <color theme="1"/>
      <name val="Calibri"/>
      <family val="2"/>
      <scheme val="minor"/>
    </font>
    <font>
      <i/>
      <sz val="11"/>
      <color theme="1"/>
      <name val="Calibri"/>
      <family val="2"/>
      <scheme val="minor"/>
    </font>
    <font>
      <i/>
      <sz val="11"/>
      <color rgb="FF006100"/>
      <name val="Calibri"/>
      <family val="2"/>
      <scheme val="minor"/>
    </font>
    <font>
      <i/>
      <sz val="11"/>
      <color theme="7" tint="-0.499984740745262"/>
      <name val="Calibri"/>
      <family val="2"/>
      <scheme val="minor"/>
    </font>
    <font>
      <b/>
      <u/>
      <sz val="11"/>
      <color theme="0"/>
      <name val="Calibri"/>
      <family val="2"/>
      <scheme val="minor"/>
    </font>
    <font>
      <i/>
      <sz val="11"/>
      <color theme="0"/>
      <name val="Calibri"/>
      <family val="2"/>
      <scheme val="minor"/>
    </font>
    <font>
      <sz val="11"/>
      <color theme="0"/>
      <name val="Calibri"/>
      <family val="2"/>
      <scheme val="minor"/>
    </font>
    <font>
      <b/>
      <sz val="11"/>
      <color theme="0"/>
      <name val="Calibri"/>
      <family val="2"/>
      <scheme val="minor"/>
    </font>
    <font>
      <b/>
      <sz val="22"/>
      <color theme="1"/>
      <name val="Calibri"/>
      <family val="2"/>
      <scheme val="minor"/>
    </font>
    <font>
      <b/>
      <i/>
      <sz val="11"/>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99CC"/>
        <bgColor indexed="64"/>
      </patternFill>
    </fill>
    <fill>
      <patternFill patternType="solid">
        <fgColor rgb="FF0000CC"/>
        <bgColor indexed="64"/>
      </patternFill>
    </fill>
    <fill>
      <patternFill patternType="solid">
        <fgColor theme="7" tint="0.59999389629810485"/>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999999"/>
      </left>
      <right style="medium">
        <color rgb="FF999999"/>
      </right>
      <top style="medium">
        <color rgb="FF999999"/>
      </top>
      <bottom style="medium">
        <color rgb="FFCCCCCC"/>
      </bottom>
      <diagonal/>
    </border>
    <border>
      <left style="medium">
        <color rgb="FF999999"/>
      </left>
      <right style="medium">
        <color rgb="FFCCCCCC"/>
      </right>
      <top style="medium">
        <color rgb="FFCCCCCC"/>
      </top>
      <bottom style="medium">
        <color rgb="FFCCCCCC"/>
      </bottom>
      <diagonal/>
    </border>
    <border>
      <left/>
      <right/>
      <top/>
      <bottom style="medium">
        <color rgb="FFCCCCCC"/>
      </bottom>
      <diagonal/>
    </border>
    <border>
      <left style="medium">
        <color rgb="FF999999"/>
      </left>
      <right style="medium">
        <color rgb="FF999999"/>
      </right>
      <top style="medium">
        <color rgb="FFCCCCCC"/>
      </top>
      <bottom style="medium">
        <color rgb="FFCCCCCC"/>
      </bottom>
      <diagonal/>
    </border>
    <border>
      <left/>
      <right style="medium">
        <color rgb="FF999999"/>
      </right>
      <top/>
      <bottom style="medium">
        <color rgb="FFCCCCCC"/>
      </bottom>
      <diagonal/>
    </border>
    <border>
      <left style="medium">
        <color rgb="FF999999"/>
      </left>
      <right style="medium">
        <color rgb="FF999999"/>
      </right>
      <top style="medium">
        <color rgb="FFCCCCCC"/>
      </top>
      <bottom style="medium">
        <color rgb="FF999999"/>
      </bottom>
      <diagonal/>
    </border>
    <border>
      <left style="medium">
        <color rgb="FF999999"/>
      </left>
      <right style="medium">
        <color rgb="FF999999"/>
      </right>
      <top style="medium">
        <color rgb="FF999999"/>
      </top>
      <bottom/>
      <diagonal/>
    </border>
    <border>
      <left style="medium">
        <color rgb="FF999999"/>
      </left>
      <right style="medium">
        <color rgb="FF999999"/>
      </right>
      <top/>
      <bottom/>
      <diagonal/>
    </border>
    <border>
      <left style="medium">
        <color rgb="FF999999"/>
      </left>
      <right style="medium">
        <color rgb="FF999999"/>
      </right>
      <top/>
      <bottom style="medium">
        <color rgb="FF999999"/>
      </bottom>
      <diagonal/>
    </border>
    <border>
      <left style="medium">
        <color rgb="FF999999"/>
      </left>
      <right style="medium">
        <color rgb="FF999999"/>
      </right>
      <top/>
      <bottom style="medium">
        <color rgb="FFCCCCCC"/>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rgb="FF999999"/>
      </left>
      <right/>
      <top/>
      <bottom/>
      <diagonal/>
    </border>
    <border>
      <left/>
      <right style="thin">
        <color indexed="64"/>
      </right>
      <top/>
      <bottom/>
      <diagonal/>
    </border>
    <border>
      <left style="medium">
        <color rgb="FF999999"/>
      </left>
      <right/>
      <top style="medium">
        <color rgb="FF999999"/>
      </top>
      <bottom style="medium">
        <color rgb="FFCCCCCC"/>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rgb="FF999999"/>
      </left>
      <right style="thick">
        <color indexed="64"/>
      </right>
      <top style="medium">
        <color rgb="FF999999"/>
      </top>
      <bottom style="medium">
        <color rgb="FFCCCCCC"/>
      </bottom>
      <diagonal/>
    </border>
    <border>
      <left/>
      <right style="thin">
        <color indexed="64"/>
      </right>
      <top/>
      <bottom style="thick">
        <color indexed="64"/>
      </bottom>
      <diagonal/>
    </border>
    <border>
      <left/>
      <right style="thick">
        <color indexed="64"/>
      </right>
      <top/>
      <bottom style="medium">
        <color rgb="FFCCCCCC"/>
      </bottom>
      <diagonal/>
    </border>
    <border>
      <left/>
      <right style="thick">
        <color indexed="64"/>
      </right>
      <top style="medium">
        <color rgb="FFCCCCCC"/>
      </top>
      <bottom style="medium">
        <color rgb="FFCCCCCC"/>
      </bottom>
      <diagonal/>
    </border>
  </borders>
  <cellStyleXfs count="4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9" fontId="3" fillId="0" borderId="0" applyFont="0" applyFill="0" applyBorder="0" applyAlignment="0" applyProtection="0"/>
  </cellStyleXfs>
  <cellXfs count="82">
    <xf numFmtId="0" fontId="0" fillId="0" borderId="0" xfId="0"/>
    <xf numFmtId="0" fontId="20" fillId="0" borderId="0" xfId="0" applyFont="1"/>
    <xf numFmtId="0" fontId="22" fillId="33" borderId="10" xfId="0" applyFont="1" applyFill="1" applyBorder="1" applyAlignment="1">
      <alignment horizontal="left" vertical="center"/>
    </xf>
    <xf numFmtId="0" fontId="23" fillId="33" borderId="11" xfId="0" applyFont="1" applyFill="1" applyBorder="1" applyAlignment="1">
      <alignment horizontal="left" vertical="top"/>
    </xf>
    <xf numFmtId="0" fontId="24" fillId="34" borderId="12" xfId="0" applyFont="1" applyFill="1" applyBorder="1" applyAlignment="1">
      <alignment horizontal="right" wrapText="1"/>
    </xf>
    <xf numFmtId="9" fontId="22" fillId="33" borderId="10" xfId="0" applyNumberFormat="1" applyFont="1" applyFill="1" applyBorder="1" applyAlignment="1">
      <alignment horizontal="left" vertical="center"/>
    </xf>
    <xf numFmtId="0" fontId="22" fillId="33" borderId="13" xfId="0" applyFont="1" applyFill="1" applyBorder="1" applyAlignment="1">
      <alignment horizontal="left" vertical="center"/>
    </xf>
    <xf numFmtId="0" fontId="21" fillId="33" borderId="13" xfId="0" applyFont="1" applyFill="1" applyBorder="1" applyAlignment="1">
      <alignment horizontal="right"/>
    </xf>
    <xf numFmtId="9" fontId="21" fillId="33" borderId="13" xfId="0" applyNumberFormat="1" applyFont="1" applyFill="1" applyBorder="1" applyAlignment="1">
      <alignment horizontal="right"/>
    </xf>
    <xf numFmtId="0" fontId="24" fillId="34" borderId="14" xfId="0" applyFont="1" applyFill="1" applyBorder="1" applyAlignment="1">
      <alignment horizontal="right" wrapText="1"/>
    </xf>
    <xf numFmtId="0" fontId="22" fillId="33" borderId="15" xfId="0" applyFont="1" applyFill="1" applyBorder="1" applyAlignment="1">
      <alignment horizontal="left" vertical="center"/>
    </xf>
    <xf numFmtId="0" fontId="21" fillId="33" borderId="15" xfId="0" applyFont="1" applyFill="1" applyBorder="1" applyAlignment="1">
      <alignment horizontal="right"/>
    </xf>
    <xf numFmtId="9" fontId="21" fillId="33" borderId="15" xfId="0" applyNumberFormat="1" applyFont="1" applyFill="1" applyBorder="1" applyAlignment="1">
      <alignment horizontal="right"/>
    </xf>
    <xf numFmtId="0" fontId="26" fillId="0" borderId="0" xfId="0" applyFont="1"/>
    <xf numFmtId="0" fontId="22" fillId="33" borderId="25" xfId="0" applyFont="1" applyFill="1" applyBorder="1" applyAlignment="1">
      <alignment horizontal="left" vertical="center"/>
    </xf>
    <xf numFmtId="0" fontId="0" fillId="37" borderId="0" xfId="0" applyFill="1"/>
    <xf numFmtId="0" fontId="0" fillId="40" borderId="26" xfId="0" applyFill="1" applyBorder="1"/>
    <xf numFmtId="0" fontId="0" fillId="40" borderId="0" xfId="0" applyFill="1" applyBorder="1"/>
    <xf numFmtId="0" fontId="26" fillId="40" borderId="24" xfId="0" applyFont="1" applyFill="1" applyBorder="1"/>
    <xf numFmtId="2" fontId="0" fillId="40" borderId="0" xfId="0" applyNumberFormat="1" applyFill="1" applyBorder="1"/>
    <xf numFmtId="2" fontId="26" fillId="40" borderId="24" xfId="0" applyNumberFormat="1" applyFont="1" applyFill="1" applyBorder="1"/>
    <xf numFmtId="0" fontId="0" fillId="40" borderId="28" xfId="0" applyFill="1" applyBorder="1"/>
    <xf numFmtId="2" fontId="26" fillId="40" borderId="29" xfId="0" applyNumberFormat="1" applyFont="1" applyFill="1" applyBorder="1"/>
    <xf numFmtId="0" fontId="0" fillId="42" borderId="0" xfId="0" applyFill="1"/>
    <xf numFmtId="0" fontId="0" fillId="42" borderId="0" xfId="0" applyFill="1" applyAlignment="1">
      <alignment wrapText="1"/>
    </xf>
    <xf numFmtId="0" fontId="0" fillId="40" borderId="0" xfId="0" applyFill="1" applyAlignment="1">
      <alignment wrapText="1"/>
    </xf>
    <xf numFmtId="0" fontId="26" fillId="40" borderId="27" xfId="0" applyFont="1" applyFill="1" applyBorder="1"/>
    <xf numFmtId="0" fontId="26" fillId="35" borderId="0" xfId="0" applyFont="1" applyFill="1" applyAlignment="1">
      <alignment wrapText="1"/>
    </xf>
    <xf numFmtId="0" fontId="0" fillId="39" borderId="0" xfId="0" applyFill="1" applyBorder="1" applyAlignment="1">
      <alignment wrapText="1"/>
    </xf>
    <xf numFmtId="0" fontId="27" fillId="38" borderId="0" xfId="0" applyFont="1" applyFill="1" applyAlignment="1">
      <alignment wrapText="1"/>
    </xf>
    <xf numFmtId="9" fontId="0" fillId="37" borderId="0" xfId="0" applyNumberFormat="1" applyFill="1" applyBorder="1" applyAlignment="1">
      <alignment horizontal="center" vertical="center"/>
    </xf>
    <xf numFmtId="0" fontId="0" fillId="37" borderId="0" xfId="0" applyFill="1" applyBorder="1" applyAlignment="1">
      <alignment horizontal="center" vertical="center"/>
    </xf>
    <xf numFmtId="0" fontId="0" fillId="37" borderId="21" xfId="0" applyFill="1" applyBorder="1" applyAlignment="1">
      <alignment horizontal="center" vertical="center"/>
    </xf>
    <xf numFmtId="9" fontId="0" fillId="39" borderId="20" xfId="42" applyFont="1" applyFill="1" applyBorder="1" applyAlignment="1">
      <alignment horizontal="center" vertical="center"/>
    </xf>
    <xf numFmtId="164" fontId="0" fillId="38" borderId="22" xfId="0" applyNumberFormat="1" applyFill="1" applyBorder="1" applyAlignment="1">
      <alignment horizontal="center" vertical="center"/>
    </xf>
    <xf numFmtId="9" fontId="0" fillId="39" borderId="0" xfId="42" applyFont="1" applyFill="1" applyBorder="1" applyAlignment="1">
      <alignment horizontal="center" vertical="center"/>
    </xf>
    <xf numFmtId="9" fontId="0" fillId="39" borderId="21" xfId="42" applyFont="1" applyFill="1" applyBorder="1" applyAlignment="1">
      <alignment horizontal="center" vertical="center"/>
    </xf>
    <xf numFmtId="49" fontId="0" fillId="37" borderId="20" xfId="0" applyNumberFormat="1" applyFill="1" applyBorder="1" applyAlignment="1">
      <alignment horizontal="center" vertical="center" wrapText="1" shrinkToFit="1"/>
    </xf>
    <xf numFmtId="0" fontId="26" fillId="42" borderId="0" xfId="0" applyFont="1" applyFill="1"/>
    <xf numFmtId="2" fontId="26" fillId="42" borderId="0" xfId="0" applyNumberFormat="1" applyFont="1" applyFill="1"/>
    <xf numFmtId="0" fontId="2" fillId="0" borderId="0" xfId="0" applyFont="1"/>
    <xf numFmtId="0" fontId="0" fillId="41" borderId="26" xfId="0" applyFill="1" applyBorder="1"/>
    <xf numFmtId="0" fontId="0" fillId="41" borderId="0" xfId="0" applyFill="1" applyBorder="1"/>
    <xf numFmtId="0" fontId="26" fillId="41" borderId="24" xfId="0" applyFont="1" applyFill="1" applyBorder="1"/>
    <xf numFmtId="2" fontId="0" fillId="41" borderId="0" xfId="0" applyNumberFormat="1" applyFill="1" applyBorder="1"/>
    <xf numFmtId="2" fontId="26" fillId="41" borderId="24" xfId="0" applyNumberFormat="1" applyFont="1" applyFill="1" applyBorder="1"/>
    <xf numFmtId="0" fontId="26" fillId="41" borderId="27" xfId="0" applyFont="1" applyFill="1" applyBorder="1"/>
    <xf numFmtId="0" fontId="0" fillId="41" borderId="28" xfId="0" applyFill="1" applyBorder="1"/>
    <xf numFmtId="2" fontId="26" fillId="41" borderId="29" xfId="0" applyNumberFormat="1" applyFont="1" applyFill="1" applyBorder="1"/>
    <xf numFmtId="0" fontId="0" fillId="41" borderId="0" xfId="0" applyFill="1" applyAlignment="1">
      <alignment wrapText="1"/>
    </xf>
    <xf numFmtId="0" fontId="30" fillId="36" borderId="0" xfId="0" applyFont="1" applyFill="1"/>
    <xf numFmtId="0" fontId="33" fillId="36" borderId="0" xfId="0" applyFont="1" applyFill="1" applyAlignment="1">
      <alignment wrapText="1"/>
    </xf>
    <xf numFmtId="2" fontId="34" fillId="35" borderId="0" xfId="0" applyNumberFormat="1" applyFont="1" applyFill="1" applyAlignment="1">
      <alignment horizontal="center" vertical="center"/>
    </xf>
    <xf numFmtId="0" fontId="34" fillId="0" borderId="0" xfId="0" applyFont="1" applyAlignment="1">
      <alignment horizontal="center" vertical="center"/>
    </xf>
    <xf numFmtId="2" fontId="26" fillId="42" borderId="0" xfId="0" applyNumberFormat="1" applyFont="1" applyFill="1" applyBorder="1"/>
    <xf numFmtId="2" fontId="26" fillId="40" borderId="0" xfId="0" applyNumberFormat="1" applyFont="1" applyFill="1" applyBorder="1"/>
    <xf numFmtId="2" fontId="26" fillId="41" borderId="0" xfId="0" applyNumberFormat="1" applyFont="1" applyFill="1" applyBorder="1"/>
    <xf numFmtId="0" fontId="35" fillId="0" borderId="0" xfId="0" applyFont="1"/>
    <xf numFmtId="0" fontId="33" fillId="43" borderId="0" xfId="0" applyFont="1" applyFill="1" applyAlignment="1">
      <alignment horizontal="center" vertical="center"/>
    </xf>
    <xf numFmtId="2" fontId="26" fillId="0" borderId="0" xfId="0" applyNumberFormat="1" applyFont="1" applyAlignment="1">
      <alignment horizontal="center" vertical="center"/>
    </xf>
    <xf numFmtId="0" fontId="33" fillId="43" borderId="0" xfId="0" applyFont="1" applyFill="1" applyAlignment="1">
      <alignment vertical="center" wrapText="1"/>
    </xf>
    <xf numFmtId="0" fontId="26" fillId="44" borderId="0" xfId="0" applyFont="1" applyFill="1" applyBorder="1"/>
    <xf numFmtId="0" fontId="25" fillId="33" borderId="16" xfId="0" applyFont="1" applyFill="1" applyBorder="1" applyAlignment="1">
      <alignment horizontal="left" vertical="top"/>
    </xf>
    <xf numFmtId="0" fontId="25" fillId="33" borderId="17" xfId="0" applyFont="1" applyFill="1" applyBorder="1" applyAlignment="1">
      <alignment horizontal="left" vertical="top"/>
    </xf>
    <xf numFmtId="0" fontId="25" fillId="33" borderId="18" xfId="0" applyFont="1" applyFill="1" applyBorder="1" applyAlignment="1">
      <alignment horizontal="left" vertical="top"/>
    </xf>
    <xf numFmtId="0" fontId="25" fillId="33" borderId="19" xfId="0" applyFont="1" applyFill="1" applyBorder="1" applyAlignment="1">
      <alignment horizontal="left" vertical="top"/>
    </xf>
    <xf numFmtId="0" fontId="29" fillId="41" borderId="23" xfId="6" applyFont="1" applyFill="1" applyBorder="1" applyAlignment="1">
      <alignment horizontal="center" vertical="center"/>
    </xf>
    <xf numFmtId="0" fontId="29" fillId="41" borderId="0" xfId="6" applyFont="1" applyFill="1" applyBorder="1" applyAlignment="1">
      <alignment horizontal="center" vertical="center"/>
    </xf>
    <xf numFmtId="0" fontId="29" fillId="41" borderId="24" xfId="6" applyFont="1" applyFill="1" applyBorder="1" applyAlignment="1">
      <alignment horizontal="center" vertical="center"/>
    </xf>
    <xf numFmtId="0" fontId="35" fillId="0" borderId="0" xfId="0" applyFont="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28" fillId="40" borderId="23" xfId="6" applyFont="1" applyFill="1" applyBorder="1" applyAlignment="1">
      <alignment horizontal="center" vertical="center" wrapText="1"/>
    </xf>
    <xf numFmtId="0" fontId="28" fillId="40" borderId="0" xfId="6" applyFont="1" applyFill="1" applyBorder="1" applyAlignment="1">
      <alignment horizontal="center" vertical="center" wrapText="1"/>
    </xf>
    <xf numFmtId="0" fontId="28" fillId="40" borderId="24" xfId="6" applyFont="1" applyFill="1" applyBorder="1" applyAlignment="1">
      <alignment horizontal="center" vertical="center" wrapText="1"/>
    </xf>
    <xf numFmtId="0" fontId="26" fillId="35" borderId="30" xfId="0" applyFont="1" applyFill="1" applyBorder="1" applyAlignment="1">
      <alignment horizontal="center"/>
    </xf>
    <xf numFmtId="0" fontId="26" fillId="35" borderId="31" xfId="0" applyFont="1" applyFill="1" applyBorder="1" applyAlignment="1">
      <alignment horizontal="center"/>
    </xf>
    <xf numFmtId="0" fontId="22" fillId="33" borderId="32" xfId="0" applyFont="1" applyFill="1" applyBorder="1" applyAlignment="1">
      <alignment horizontal="left" vertical="center"/>
    </xf>
    <xf numFmtId="0" fontId="0" fillId="0" borderId="33" xfId="0" applyBorder="1"/>
    <xf numFmtId="0" fontId="24" fillId="34" borderId="34" xfId="0" applyFont="1" applyFill="1" applyBorder="1" applyAlignment="1">
      <alignment horizontal="right" wrapText="1"/>
    </xf>
    <xf numFmtId="0" fontId="24" fillId="34" borderId="35" xfId="0" applyFont="1" applyFill="1" applyBorder="1" applyAlignment="1">
      <alignment horizontal="right" wrapText="1"/>
    </xf>
    <xf numFmtId="0" fontId="26" fillId="35" borderId="30" xfId="0" applyFont="1" applyFill="1" applyBorder="1" applyAlignment="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tabSelected="1" topLeftCell="B1" zoomScale="70" zoomScaleNormal="70" workbookViewId="0">
      <selection activeCell="I20" sqref="I20"/>
    </sheetView>
  </sheetViews>
  <sheetFormatPr defaultRowHeight="14.4" x14ac:dyDescent="0.55000000000000004"/>
  <cols>
    <col min="1" max="2" width="35.5234375" bestFit="1" customWidth="1"/>
    <col min="3" max="3" width="7.41796875" customWidth="1"/>
    <col min="4" max="4" width="6.5234375" customWidth="1"/>
    <col min="5" max="5" width="7.89453125" customWidth="1"/>
    <col min="6" max="6" width="6" customWidth="1"/>
    <col min="7" max="7" width="14" bestFit="1" customWidth="1"/>
    <col min="8" max="8" width="4" customWidth="1"/>
    <col min="9" max="9" width="83.89453125" customWidth="1"/>
    <col min="10" max="10" width="38.68359375" customWidth="1"/>
    <col min="11" max="11" width="10.89453125" customWidth="1"/>
    <col min="15" max="15" width="7.5234375" bestFit="1" customWidth="1"/>
    <col min="17" max="17" width="9.5234375" bestFit="1" customWidth="1"/>
  </cols>
  <sheetData>
    <row r="1" spans="1:17" ht="29.1" thickBot="1" x14ac:dyDescent="0.6">
      <c r="A1" s="2" t="s">
        <v>1</v>
      </c>
      <c r="B1" s="2" t="s">
        <v>2</v>
      </c>
      <c r="C1" s="2" t="s">
        <v>3</v>
      </c>
      <c r="D1" s="2" t="s">
        <v>4</v>
      </c>
      <c r="E1" s="2" t="s">
        <v>5</v>
      </c>
      <c r="F1" s="2" t="s">
        <v>6</v>
      </c>
      <c r="G1" s="2" t="s">
        <v>7</v>
      </c>
      <c r="H1" s="14" t="s">
        <v>8</v>
      </c>
      <c r="I1" s="27" t="s">
        <v>66</v>
      </c>
      <c r="J1" s="37" t="s">
        <v>56</v>
      </c>
      <c r="K1" s="33">
        <v>0.25</v>
      </c>
      <c r="L1" s="34">
        <f>K1*$K$7</f>
        <v>0.05</v>
      </c>
      <c r="N1" s="69" t="s">
        <v>68</v>
      </c>
      <c r="O1" s="69"/>
      <c r="P1" s="69"/>
      <c r="Q1" s="69"/>
    </row>
    <row r="2" spans="1:17" ht="29.1" thickBot="1" x14ac:dyDescent="0.6">
      <c r="A2" s="3" t="s">
        <v>9</v>
      </c>
      <c r="B2" s="2" t="s">
        <v>10</v>
      </c>
      <c r="C2" s="4">
        <v>0</v>
      </c>
      <c r="D2" s="4">
        <v>0</v>
      </c>
      <c r="E2" s="4">
        <v>0</v>
      </c>
      <c r="F2" s="4" t="s">
        <v>11</v>
      </c>
      <c r="G2" s="4">
        <v>0</v>
      </c>
      <c r="H2" s="4">
        <v>0</v>
      </c>
      <c r="I2" s="24" t="s">
        <v>64</v>
      </c>
      <c r="J2" s="30">
        <v>1</v>
      </c>
      <c r="K2" s="35">
        <v>0.25</v>
      </c>
      <c r="L2" s="34">
        <f>K2*$K$7</f>
        <v>0.05</v>
      </c>
      <c r="N2" s="71" t="s">
        <v>67</v>
      </c>
      <c r="O2" s="71"/>
      <c r="P2" s="58">
        <v>400</v>
      </c>
    </row>
    <row r="3" spans="1:17" ht="43.8" customHeight="1" thickBot="1" x14ac:dyDescent="0.6">
      <c r="A3" s="62" t="s">
        <v>12</v>
      </c>
      <c r="B3" s="2" t="s">
        <v>13</v>
      </c>
      <c r="C3" s="4">
        <v>1213</v>
      </c>
      <c r="D3" s="4">
        <v>4706</v>
      </c>
      <c r="E3" s="4">
        <v>30460</v>
      </c>
      <c r="F3" s="4" t="s">
        <v>14</v>
      </c>
      <c r="G3" s="4">
        <v>124</v>
      </c>
      <c r="H3" s="4">
        <v>0</v>
      </c>
      <c r="I3" s="28" t="s">
        <v>57</v>
      </c>
      <c r="J3" s="31" t="s">
        <v>43</v>
      </c>
      <c r="K3" s="35">
        <v>0.5</v>
      </c>
      <c r="L3" s="34">
        <f>K3*$K$7</f>
        <v>0.1</v>
      </c>
      <c r="N3" s="70" t="s">
        <v>69</v>
      </c>
      <c r="O3" s="70"/>
      <c r="P3" s="59">
        <f>$K$7*$P$2</f>
        <v>80</v>
      </c>
    </row>
    <row r="4" spans="1:17" ht="14.7" thickBot="1" x14ac:dyDescent="0.6">
      <c r="A4" s="63"/>
      <c r="B4" s="2" t="s">
        <v>15</v>
      </c>
      <c r="C4" s="4">
        <v>385</v>
      </c>
      <c r="D4" s="4">
        <v>2327</v>
      </c>
      <c r="E4" s="4">
        <v>14769</v>
      </c>
      <c r="F4" s="4" t="s">
        <v>16</v>
      </c>
      <c r="G4" s="4">
        <v>120</v>
      </c>
      <c r="H4" s="4">
        <v>0</v>
      </c>
      <c r="I4" s="29" t="s">
        <v>52</v>
      </c>
      <c r="J4" s="31" t="s">
        <v>44</v>
      </c>
      <c r="K4" s="35">
        <v>1</v>
      </c>
      <c r="L4" s="34">
        <f>K4*$K$7</f>
        <v>0.2</v>
      </c>
    </row>
    <row r="5" spans="1:17" ht="86.7" thickBot="1" x14ac:dyDescent="0.6">
      <c r="A5" s="63"/>
      <c r="B5" s="2" t="s">
        <v>17</v>
      </c>
      <c r="C5" s="4">
        <v>0</v>
      </c>
      <c r="D5" s="4">
        <v>0</v>
      </c>
      <c r="E5" s="4">
        <v>0</v>
      </c>
      <c r="F5" s="4" t="s">
        <v>11</v>
      </c>
      <c r="G5" s="4">
        <v>0</v>
      </c>
      <c r="H5" s="4">
        <v>0</v>
      </c>
      <c r="I5" s="25" t="s">
        <v>73</v>
      </c>
      <c r="J5" s="32" t="s">
        <v>45</v>
      </c>
      <c r="K5" s="36">
        <v>1</v>
      </c>
      <c r="L5" s="34">
        <f>K5*$K7</f>
        <v>0.2</v>
      </c>
    </row>
    <row r="6" spans="1:17" ht="43.5" thickBot="1" x14ac:dyDescent="0.6">
      <c r="A6" s="63"/>
      <c r="B6" s="5">
        <v>1</v>
      </c>
      <c r="C6" s="4">
        <v>2034</v>
      </c>
      <c r="D6" s="4">
        <v>5719</v>
      </c>
      <c r="E6" s="4">
        <v>36448</v>
      </c>
      <c r="F6" s="4" t="s">
        <v>18</v>
      </c>
      <c r="G6" s="4">
        <v>662</v>
      </c>
      <c r="H6" s="4">
        <v>0</v>
      </c>
      <c r="I6" s="49" t="s">
        <v>63</v>
      </c>
    </row>
    <row r="7" spans="1:17" ht="29.1" thickBot="1" x14ac:dyDescent="0.6">
      <c r="A7" s="63"/>
      <c r="B7" s="2" t="s">
        <v>19</v>
      </c>
      <c r="C7" s="4">
        <v>54</v>
      </c>
      <c r="D7" s="4">
        <v>201</v>
      </c>
      <c r="E7" s="4">
        <v>1370</v>
      </c>
      <c r="F7" s="4" t="s">
        <v>20</v>
      </c>
      <c r="G7" s="4">
        <v>0</v>
      </c>
      <c r="H7" s="4">
        <v>0</v>
      </c>
      <c r="I7" s="51" t="s">
        <v>65</v>
      </c>
      <c r="J7" s="53" t="s">
        <v>51</v>
      </c>
      <c r="K7" s="52">
        <v>0.2</v>
      </c>
      <c r="M7" s="57" t="s">
        <v>59</v>
      </c>
    </row>
    <row r="8" spans="1:17" ht="30" customHeight="1" thickBot="1" x14ac:dyDescent="0.6">
      <c r="A8" s="63"/>
      <c r="B8" s="2" t="s">
        <v>21</v>
      </c>
      <c r="C8" s="4">
        <v>425</v>
      </c>
      <c r="D8" s="4">
        <v>1302</v>
      </c>
      <c r="E8" s="4">
        <v>9501</v>
      </c>
      <c r="F8" s="4" t="s">
        <v>22</v>
      </c>
      <c r="G8" s="4">
        <v>1</v>
      </c>
      <c r="H8" s="4">
        <v>0</v>
      </c>
      <c r="I8" s="60" t="s">
        <v>70</v>
      </c>
      <c r="M8" s="40" t="s">
        <v>60</v>
      </c>
      <c r="Q8" s="50">
        <v>1.25</v>
      </c>
    </row>
    <row r="9" spans="1:17" ht="14.7" thickBot="1" x14ac:dyDescent="0.6">
      <c r="A9" s="63"/>
      <c r="B9" s="2" t="s">
        <v>23</v>
      </c>
      <c r="C9" s="4">
        <v>2</v>
      </c>
      <c r="D9" s="4">
        <v>21</v>
      </c>
      <c r="E9" s="4">
        <v>109</v>
      </c>
      <c r="F9" s="4" t="s">
        <v>24</v>
      </c>
      <c r="G9" s="4">
        <v>0</v>
      </c>
      <c r="H9" s="4">
        <v>0</v>
      </c>
      <c r="I9" s="15"/>
      <c r="J9" s="38" t="s">
        <v>53</v>
      </c>
      <c r="K9" s="23"/>
      <c r="M9" s="13" t="s">
        <v>61</v>
      </c>
      <c r="Q9" s="54">
        <f>$Q$8*$K$11</f>
        <v>250</v>
      </c>
    </row>
    <row r="10" spans="1:17" ht="14.7" thickBot="1" x14ac:dyDescent="0.6">
      <c r="A10" s="63"/>
      <c r="B10" s="2" t="s">
        <v>25</v>
      </c>
      <c r="C10" s="4">
        <v>3</v>
      </c>
      <c r="D10" s="4">
        <v>19</v>
      </c>
      <c r="E10" s="4">
        <v>133</v>
      </c>
      <c r="F10" s="4" t="s">
        <v>26</v>
      </c>
      <c r="G10" s="4">
        <v>2</v>
      </c>
      <c r="H10" s="9">
        <v>0</v>
      </c>
      <c r="J10" s="23" t="s">
        <v>54</v>
      </c>
      <c r="K10" s="38">
        <v>1000</v>
      </c>
      <c r="Q10" s="55">
        <f>$Q$8*$O$21</f>
        <v>1510.3750000000002</v>
      </c>
    </row>
    <row r="11" spans="1:17" ht="14.7" thickBot="1" x14ac:dyDescent="0.6">
      <c r="A11" s="63"/>
      <c r="B11" s="2" t="s">
        <v>27</v>
      </c>
      <c r="C11" s="4">
        <v>1335</v>
      </c>
      <c r="D11" s="4">
        <v>2062</v>
      </c>
      <c r="E11" s="4">
        <v>12426</v>
      </c>
      <c r="F11" s="4" t="s">
        <v>28</v>
      </c>
      <c r="G11" s="4">
        <v>21</v>
      </c>
      <c r="H11" s="9">
        <v>0</v>
      </c>
      <c r="J11" s="38" t="s">
        <v>55</v>
      </c>
      <c r="K11" s="39">
        <f>$K$10*$K$7</f>
        <v>200</v>
      </c>
      <c r="Q11" s="56">
        <f>$Q$8*$O$32</f>
        <v>1510.3750000000002</v>
      </c>
    </row>
    <row r="12" spans="1:17" ht="15.3" thickBot="1" x14ac:dyDescent="0.7">
      <c r="A12" s="64"/>
      <c r="B12" s="10" t="s">
        <v>1</v>
      </c>
      <c r="C12" s="11">
        <v>5451</v>
      </c>
      <c r="D12" s="11">
        <v>16357</v>
      </c>
      <c r="E12" s="11">
        <v>105216</v>
      </c>
      <c r="F12" s="12">
        <v>1</v>
      </c>
      <c r="G12" s="11">
        <v>930</v>
      </c>
      <c r="H12" s="11">
        <v>0</v>
      </c>
    </row>
    <row r="13" spans="1:17" ht="30" customHeight="1" x14ac:dyDescent="0.55000000000000004">
      <c r="J13" s="72" t="s">
        <v>58</v>
      </c>
      <c r="K13" s="73"/>
      <c r="L13" s="73"/>
      <c r="M13" s="73"/>
      <c r="N13" s="73"/>
      <c r="O13" s="74"/>
      <c r="P13" s="15"/>
      <c r="Q13" s="15"/>
    </row>
    <row r="14" spans="1:17" ht="17.7" customHeight="1" thickBot="1" x14ac:dyDescent="0.8">
      <c r="A14" s="1" t="s">
        <v>29</v>
      </c>
      <c r="I14" s="78"/>
      <c r="J14" s="16"/>
      <c r="K14" s="17"/>
      <c r="L14" s="17"/>
      <c r="M14" s="17"/>
      <c r="N14" s="17"/>
      <c r="O14" s="18" t="s">
        <v>0</v>
      </c>
      <c r="P14" s="15"/>
      <c r="Q14" s="15"/>
    </row>
    <row r="15" spans="1:17" ht="14.7" customHeight="1" thickTop="1" thickBot="1" x14ac:dyDescent="0.6">
      <c r="A15" s="2" t="s">
        <v>30</v>
      </c>
      <c r="B15" s="2" t="s">
        <v>2</v>
      </c>
      <c r="C15" s="2" t="s">
        <v>3</v>
      </c>
      <c r="D15" s="2" t="s">
        <v>4</v>
      </c>
      <c r="E15" s="2" t="s">
        <v>5</v>
      </c>
      <c r="F15" s="2" t="s">
        <v>6</v>
      </c>
      <c r="G15" s="2" t="s">
        <v>7</v>
      </c>
      <c r="H15" s="77" t="s">
        <v>8</v>
      </c>
      <c r="I15" s="75" t="s">
        <v>74</v>
      </c>
      <c r="J15" s="17" t="s">
        <v>50</v>
      </c>
      <c r="K15" s="17">
        <f>$D$11+$D$10</f>
        <v>2081</v>
      </c>
      <c r="L15" s="17"/>
      <c r="M15" s="17" t="s">
        <v>46</v>
      </c>
      <c r="N15" s="19">
        <f>$L$5</f>
        <v>0.2</v>
      </c>
      <c r="O15" s="20">
        <f>K15*N15</f>
        <v>416.20000000000005</v>
      </c>
      <c r="P15" s="15"/>
      <c r="Q15" s="15"/>
    </row>
    <row r="16" spans="1:17" ht="14.7" thickBot="1" x14ac:dyDescent="0.6">
      <c r="A16" s="3" t="s">
        <v>31</v>
      </c>
      <c r="B16" s="2" t="s">
        <v>10</v>
      </c>
      <c r="C16" s="4">
        <v>0</v>
      </c>
      <c r="D16" s="4">
        <v>0</v>
      </c>
      <c r="E16" s="4">
        <v>0</v>
      </c>
      <c r="F16" s="4" t="s">
        <v>11</v>
      </c>
      <c r="G16" s="4">
        <v>0</v>
      </c>
      <c r="H16" s="79">
        <v>0</v>
      </c>
      <c r="I16" s="81" t="s">
        <v>75</v>
      </c>
      <c r="J16" s="17" t="s">
        <v>62</v>
      </c>
      <c r="K16" s="17">
        <f>$D$4+$D$5+$D$3</f>
        <v>7033</v>
      </c>
      <c r="L16" s="17"/>
      <c r="M16" s="17" t="s">
        <v>46</v>
      </c>
      <c r="N16" s="19">
        <f>$L$1</f>
        <v>0.05</v>
      </c>
      <c r="O16" s="20">
        <f>K16*N16</f>
        <v>351.65000000000003</v>
      </c>
      <c r="P16" s="15"/>
      <c r="Q16" s="15"/>
    </row>
    <row r="17" spans="1:17" ht="14.7" thickBot="1" x14ac:dyDescent="0.6">
      <c r="A17" s="62" t="s">
        <v>12</v>
      </c>
      <c r="B17" s="2" t="s">
        <v>13</v>
      </c>
      <c r="C17" s="4">
        <v>881</v>
      </c>
      <c r="D17" s="4">
        <v>4168</v>
      </c>
      <c r="E17" s="4">
        <v>26717</v>
      </c>
      <c r="F17" s="4" t="s">
        <v>32</v>
      </c>
      <c r="G17" s="4">
        <v>114</v>
      </c>
      <c r="H17" s="79">
        <v>0</v>
      </c>
      <c r="I17" s="81"/>
      <c r="J17" s="17" t="s">
        <v>47</v>
      </c>
      <c r="K17" s="17">
        <f>$D$6</f>
        <v>5719</v>
      </c>
      <c r="L17" s="17"/>
      <c r="M17" s="17" t="s">
        <v>46</v>
      </c>
      <c r="N17" s="19">
        <f>$L$2</f>
        <v>0.05</v>
      </c>
      <c r="O17" s="20">
        <f>K17*N17</f>
        <v>285.95</v>
      </c>
      <c r="P17" s="15"/>
      <c r="Q17" s="15"/>
    </row>
    <row r="18" spans="1:17" ht="14.7" thickBot="1" x14ac:dyDescent="0.6">
      <c r="A18" s="63"/>
      <c r="B18" s="2" t="s">
        <v>15</v>
      </c>
      <c r="C18" s="4">
        <v>385</v>
      </c>
      <c r="D18" s="4">
        <v>2327</v>
      </c>
      <c r="E18" s="4">
        <v>14769</v>
      </c>
      <c r="F18" s="4" t="s">
        <v>33</v>
      </c>
      <c r="G18" s="4">
        <v>120</v>
      </c>
      <c r="H18" s="79">
        <v>0</v>
      </c>
      <c r="I18" s="75" t="s">
        <v>76</v>
      </c>
      <c r="J18" s="17" t="s">
        <v>48</v>
      </c>
      <c r="K18" s="17">
        <f>$D$7+$D$8</f>
        <v>1503</v>
      </c>
      <c r="L18" s="17"/>
      <c r="M18" s="17" t="s">
        <v>46</v>
      </c>
      <c r="N18" s="19">
        <f>$L$3</f>
        <v>0.1</v>
      </c>
      <c r="O18" s="20">
        <f>K18*N18</f>
        <v>150.30000000000001</v>
      </c>
      <c r="P18" s="15"/>
      <c r="Q18" s="15"/>
    </row>
    <row r="19" spans="1:17" ht="14.7" thickBot="1" x14ac:dyDescent="0.6">
      <c r="A19" s="63"/>
      <c r="B19" s="2" t="s">
        <v>17</v>
      </c>
      <c r="C19" s="4">
        <v>0</v>
      </c>
      <c r="D19" s="4">
        <v>0</v>
      </c>
      <c r="E19" s="4">
        <v>0</v>
      </c>
      <c r="F19" s="4" t="s">
        <v>11</v>
      </c>
      <c r="G19" s="4">
        <v>0</v>
      </c>
      <c r="H19" s="80">
        <v>0</v>
      </c>
      <c r="I19" s="75" t="s">
        <v>77</v>
      </c>
      <c r="J19" s="17" t="s">
        <v>49</v>
      </c>
      <c r="K19" s="17">
        <f>$D$9</f>
        <v>21</v>
      </c>
      <c r="L19" s="17"/>
      <c r="M19" s="17" t="s">
        <v>46</v>
      </c>
      <c r="N19" s="19">
        <f>$L$4</f>
        <v>0.2</v>
      </c>
      <c r="O19" s="20">
        <f>K19*N19</f>
        <v>4.2</v>
      </c>
      <c r="P19" s="15"/>
      <c r="Q19" s="15"/>
    </row>
    <row r="20" spans="1:17" ht="14.7" thickBot="1" x14ac:dyDescent="0.6">
      <c r="A20" s="63"/>
      <c r="B20" s="5">
        <v>1</v>
      </c>
      <c r="C20" s="4">
        <v>1587</v>
      </c>
      <c r="D20" s="4">
        <v>5068</v>
      </c>
      <c r="E20" s="4">
        <v>32485</v>
      </c>
      <c r="F20" s="4" t="s">
        <v>34</v>
      </c>
      <c r="G20" s="4">
        <v>507</v>
      </c>
      <c r="H20" s="79">
        <v>0</v>
      </c>
      <c r="I20" s="76" t="s">
        <v>78</v>
      </c>
      <c r="J20" s="17"/>
      <c r="K20" s="17"/>
      <c r="L20" s="17"/>
      <c r="M20" s="17"/>
      <c r="N20" s="17"/>
      <c r="O20" s="18"/>
      <c r="P20" s="15"/>
      <c r="Q20" s="15"/>
    </row>
    <row r="21" spans="1:17" ht="14.7" thickBot="1" x14ac:dyDescent="0.6">
      <c r="A21" s="63"/>
      <c r="B21" s="2" t="s">
        <v>19</v>
      </c>
      <c r="C21" s="4">
        <v>42</v>
      </c>
      <c r="D21" s="4">
        <v>186</v>
      </c>
      <c r="E21" s="4">
        <v>1248</v>
      </c>
      <c r="F21" s="4" t="s">
        <v>20</v>
      </c>
      <c r="G21" s="4">
        <v>0</v>
      </c>
      <c r="H21" s="9">
        <v>0</v>
      </c>
      <c r="J21" s="26" t="s">
        <v>55</v>
      </c>
      <c r="K21" s="21"/>
      <c r="L21" s="21"/>
      <c r="M21" s="21"/>
      <c r="N21" s="21"/>
      <c r="O21" s="22">
        <f>SUM(O15:O19)</f>
        <v>1208.3000000000002</v>
      </c>
    </row>
    <row r="22" spans="1:17" ht="14.7" thickBot="1" x14ac:dyDescent="0.6">
      <c r="A22" s="63"/>
      <c r="B22" s="2" t="s">
        <v>21</v>
      </c>
      <c r="C22" s="4">
        <v>425</v>
      </c>
      <c r="D22" s="4">
        <v>1302</v>
      </c>
      <c r="E22" s="4">
        <v>9501</v>
      </c>
      <c r="F22" s="4" t="s">
        <v>35</v>
      </c>
      <c r="G22" s="4">
        <v>1</v>
      </c>
      <c r="H22" s="9">
        <v>0</v>
      </c>
    </row>
    <row r="23" spans="1:17" ht="14.7" thickBot="1" x14ac:dyDescent="0.6">
      <c r="A23" s="63"/>
      <c r="B23" s="2" t="s">
        <v>23</v>
      </c>
      <c r="C23" s="4">
        <v>2</v>
      </c>
      <c r="D23" s="4">
        <v>21</v>
      </c>
      <c r="E23" s="4">
        <v>109</v>
      </c>
      <c r="F23" s="4" t="s">
        <v>36</v>
      </c>
      <c r="G23" s="4">
        <v>0</v>
      </c>
      <c r="H23" s="9">
        <v>0</v>
      </c>
      <c r="J23" s="66" t="s">
        <v>72</v>
      </c>
      <c r="K23" s="67"/>
      <c r="L23" s="67"/>
      <c r="M23" s="67"/>
      <c r="N23" s="67"/>
      <c r="O23" s="68"/>
    </row>
    <row r="24" spans="1:17" ht="14.7" thickBot="1" x14ac:dyDescent="0.6">
      <c r="A24" s="63"/>
      <c r="B24" s="2" t="s">
        <v>25</v>
      </c>
      <c r="C24" s="4">
        <v>3</v>
      </c>
      <c r="D24" s="4">
        <v>19</v>
      </c>
      <c r="E24" s="4">
        <v>133</v>
      </c>
      <c r="F24" s="4" t="s">
        <v>24</v>
      </c>
      <c r="G24" s="4">
        <v>2</v>
      </c>
      <c r="H24" s="9">
        <v>0</v>
      </c>
      <c r="J24" s="66" t="s">
        <v>71</v>
      </c>
      <c r="K24" s="67"/>
      <c r="L24" s="67"/>
      <c r="M24" s="67"/>
      <c r="N24" s="67"/>
      <c r="O24" s="68"/>
    </row>
    <row r="25" spans="1:17" ht="14.7" thickBot="1" x14ac:dyDescent="0.6">
      <c r="A25" s="63"/>
      <c r="B25" s="2" t="s">
        <v>27</v>
      </c>
      <c r="C25" s="4">
        <v>1335</v>
      </c>
      <c r="D25" s="4">
        <v>2062</v>
      </c>
      <c r="E25" s="4">
        <v>12426</v>
      </c>
      <c r="F25" s="4" t="s">
        <v>37</v>
      </c>
      <c r="G25" s="4">
        <v>21</v>
      </c>
      <c r="H25" s="9">
        <v>0</v>
      </c>
      <c r="J25" s="41"/>
      <c r="K25" s="42"/>
      <c r="L25" s="42"/>
      <c r="M25" s="42"/>
      <c r="N25" s="42"/>
      <c r="O25" s="43" t="s">
        <v>0</v>
      </c>
    </row>
    <row r="26" spans="1:17" ht="15.3" thickBot="1" x14ac:dyDescent="0.7">
      <c r="A26" s="65"/>
      <c r="B26" s="6" t="s">
        <v>1</v>
      </c>
      <c r="C26" s="7">
        <v>4660</v>
      </c>
      <c r="D26" s="7">
        <v>15153</v>
      </c>
      <c r="E26" s="7">
        <v>97388</v>
      </c>
      <c r="F26" s="8">
        <v>1</v>
      </c>
      <c r="G26" s="7">
        <v>765</v>
      </c>
      <c r="H26" s="7">
        <v>0</v>
      </c>
      <c r="J26" s="41" t="s">
        <v>50</v>
      </c>
      <c r="K26" s="61">
        <v>2081</v>
      </c>
      <c r="L26" s="42"/>
      <c r="M26" s="42" t="s">
        <v>46</v>
      </c>
      <c r="N26" s="44">
        <f>$L$5</f>
        <v>0.2</v>
      </c>
      <c r="O26" s="45">
        <f>K26*N26</f>
        <v>416.20000000000005</v>
      </c>
    </row>
    <row r="27" spans="1:17" ht="14.7" thickBot="1" x14ac:dyDescent="0.6">
      <c r="A27" s="3" t="s">
        <v>38</v>
      </c>
      <c r="B27" s="2" t="s">
        <v>10</v>
      </c>
      <c r="C27" s="4">
        <v>0</v>
      </c>
      <c r="D27" s="4">
        <v>0</v>
      </c>
      <c r="E27" s="4">
        <v>0</v>
      </c>
      <c r="F27" s="4" t="s">
        <v>11</v>
      </c>
      <c r="G27" s="4">
        <v>0</v>
      </c>
      <c r="H27" s="9">
        <v>0</v>
      </c>
      <c r="J27" s="41" t="s">
        <v>62</v>
      </c>
      <c r="K27" s="61">
        <v>7033</v>
      </c>
      <c r="L27" s="42"/>
      <c r="M27" s="42" t="s">
        <v>46</v>
      </c>
      <c r="N27" s="44">
        <f>$L$1</f>
        <v>0.05</v>
      </c>
      <c r="O27" s="45">
        <f>K27*N27</f>
        <v>351.65000000000003</v>
      </c>
    </row>
    <row r="28" spans="1:17" ht="14.7" thickBot="1" x14ac:dyDescent="0.6">
      <c r="A28" s="62" t="s">
        <v>39</v>
      </c>
      <c r="B28" s="2" t="s">
        <v>13</v>
      </c>
      <c r="C28" s="4">
        <v>332</v>
      </c>
      <c r="D28" s="4">
        <v>538</v>
      </c>
      <c r="E28" s="4">
        <v>3743</v>
      </c>
      <c r="F28" s="4" t="s">
        <v>40</v>
      </c>
      <c r="G28" s="4">
        <v>10</v>
      </c>
      <c r="H28" s="9">
        <v>0</v>
      </c>
      <c r="J28" s="41" t="s">
        <v>47</v>
      </c>
      <c r="K28" s="61">
        <v>5719</v>
      </c>
      <c r="L28" s="42"/>
      <c r="M28" s="42" t="s">
        <v>46</v>
      </c>
      <c r="N28" s="44">
        <f>$L$2</f>
        <v>0.05</v>
      </c>
      <c r="O28" s="45">
        <f>K28*N28</f>
        <v>285.95</v>
      </c>
    </row>
    <row r="29" spans="1:17" ht="14.7" thickBot="1" x14ac:dyDescent="0.6">
      <c r="A29" s="63"/>
      <c r="B29" s="2" t="s">
        <v>15</v>
      </c>
      <c r="C29" s="4">
        <v>0</v>
      </c>
      <c r="D29" s="4">
        <v>0</v>
      </c>
      <c r="E29" s="4">
        <v>0</v>
      </c>
      <c r="F29" s="4" t="s">
        <v>11</v>
      </c>
      <c r="G29" s="4">
        <v>0</v>
      </c>
      <c r="H29" s="9">
        <v>0</v>
      </c>
      <c r="J29" s="41" t="s">
        <v>48</v>
      </c>
      <c r="K29" s="61">
        <v>1503</v>
      </c>
      <c r="L29" s="42"/>
      <c r="M29" s="42" t="s">
        <v>46</v>
      </c>
      <c r="N29" s="44">
        <f>$L$3</f>
        <v>0.1</v>
      </c>
      <c r="O29" s="45">
        <f>K29*N29</f>
        <v>150.30000000000001</v>
      </c>
    </row>
    <row r="30" spans="1:17" ht="14.7" thickBot="1" x14ac:dyDescent="0.6">
      <c r="A30" s="63"/>
      <c r="B30" s="2" t="s">
        <v>17</v>
      </c>
      <c r="C30" s="4">
        <v>0</v>
      </c>
      <c r="D30" s="4">
        <v>0</v>
      </c>
      <c r="E30" s="4">
        <v>0</v>
      </c>
      <c r="F30" s="4" t="s">
        <v>11</v>
      </c>
      <c r="G30" s="4">
        <v>0</v>
      </c>
      <c r="H30" s="9">
        <v>0</v>
      </c>
      <c r="J30" s="41" t="s">
        <v>49</v>
      </c>
      <c r="K30" s="61">
        <v>21</v>
      </c>
      <c r="L30" s="42"/>
      <c r="M30" s="42" t="s">
        <v>46</v>
      </c>
      <c r="N30" s="44">
        <f>$L$4</f>
        <v>0.2</v>
      </c>
      <c r="O30" s="45">
        <f>K30*N30</f>
        <v>4.2</v>
      </c>
    </row>
    <row r="31" spans="1:17" ht="14.7" thickBot="1" x14ac:dyDescent="0.6">
      <c r="A31" s="63"/>
      <c r="B31" s="5">
        <v>1</v>
      </c>
      <c r="C31" s="4">
        <v>447</v>
      </c>
      <c r="D31" s="4">
        <v>651</v>
      </c>
      <c r="E31" s="4">
        <v>3963</v>
      </c>
      <c r="F31" s="4" t="s">
        <v>41</v>
      </c>
      <c r="G31" s="4">
        <v>155</v>
      </c>
      <c r="H31" s="9">
        <v>0</v>
      </c>
      <c r="J31" s="41"/>
      <c r="K31" s="42"/>
      <c r="L31" s="42"/>
      <c r="M31" s="42"/>
      <c r="N31" s="42"/>
      <c r="O31" s="43"/>
    </row>
    <row r="32" spans="1:17" ht="14.7" thickBot="1" x14ac:dyDescent="0.6">
      <c r="A32" s="63"/>
      <c r="B32" s="2" t="s">
        <v>19</v>
      </c>
      <c r="C32" s="4">
        <v>12</v>
      </c>
      <c r="D32" s="4">
        <v>15</v>
      </c>
      <c r="E32" s="4">
        <v>122</v>
      </c>
      <c r="F32" s="4" t="s">
        <v>42</v>
      </c>
      <c r="G32" s="4">
        <v>0</v>
      </c>
      <c r="H32" s="9">
        <v>0</v>
      </c>
      <c r="J32" s="46" t="s">
        <v>55</v>
      </c>
      <c r="K32" s="47"/>
      <c r="L32" s="47"/>
      <c r="M32" s="47"/>
      <c r="N32" s="47"/>
      <c r="O32" s="48">
        <f>SUM(O26:O30)</f>
        <v>1208.3000000000002</v>
      </c>
    </row>
    <row r="33" spans="1:8" ht="14.7" thickBot="1" x14ac:dyDescent="0.6">
      <c r="A33" s="63"/>
      <c r="B33" s="2" t="s">
        <v>21</v>
      </c>
      <c r="C33" s="4">
        <v>0</v>
      </c>
      <c r="D33" s="4">
        <v>0</v>
      </c>
      <c r="E33" s="4">
        <v>0</v>
      </c>
      <c r="F33" s="4" t="s">
        <v>11</v>
      </c>
      <c r="G33" s="4">
        <v>0</v>
      </c>
      <c r="H33" s="9">
        <v>0</v>
      </c>
    </row>
    <row r="34" spans="1:8" ht="14.7" thickBot="1" x14ac:dyDescent="0.6">
      <c r="A34" s="63"/>
      <c r="B34" s="2" t="s">
        <v>23</v>
      </c>
      <c r="C34" s="4">
        <v>0</v>
      </c>
      <c r="D34" s="4">
        <v>0</v>
      </c>
      <c r="E34" s="4">
        <v>0</v>
      </c>
      <c r="F34" s="4" t="s">
        <v>11</v>
      </c>
      <c r="G34" s="4">
        <v>0</v>
      </c>
      <c r="H34" s="9">
        <v>0</v>
      </c>
    </row>
    <row r="35" spans="1:8" ht="14.7" thickBot="1" x14ac:dyDescent="0.6">
      <c r="A35" s="63"/>
      <c r="B35" s="2" t="s">
        <v>25</v>
      </c>
      <c r="C35" s="4">
        <v>0</v>
      </c>
      <c r="D35" s="4">
        <v>0</v>
      </c>
      <c r="E35" s="4">
        <v>0</v>
      </c>
      <c r="F35" s="4" t="s">
        <v>11</v>
      </c>
      <c r="G35" s="4">
        <v>0</v>
      </c>
      <c r="H35" s="9">
        <v>0</v>
      </c>
    </row>
    <row r="36" spans="1:8" ht="14.7" thickBot="1" x14ac:dyDescent="0.6">
      <c r="A36" s="63"/>
      <c r="B36" s="2" t="s">
        <v>27</v>
      </c>
      <c r="C36" s="4">
        <v>0</v>
      </c>
      <c r="D36" s="4">
        <v>0</v>
      </c>
      <c r="E36" s="4">
        <v>0</v>
      </c>
      <c r="F36" s="4" t="s">
        <v>11</v>
      </c>
      <c r="G36" s="4">
        <v>0</v>
      </c>
      <c r="H36" s="9">
        <v>0</v>
      </c>
    </row>
    <row r="37" spans="1:8" ht="15.3" thickBot="1" x14ac:dyDescent="0.7">
      <c r="A37" s="64"/>
      <c r="B37" s="10" t="s">
        <v>1</v>
      </c>
      <c r="C37" s="11">
        <v>791</v>
      </c>
      <c r="D37" s="11">
        <v>1204</v>
      </c>
      <c r="E37" s="11">
        <v>7828</v>
      </c>
      <c r="F37" s="12">
        <v>1</v>
      </c>
      <c r="G37" s="11">
        <v>165</v>
      </c>
      <c r="H37" s="11">
        <v>0</v>
      </c>
    </row>
  </sheetData>
  <mergeCells count="10">
    <mergeCell ref="A3:A12"/>
    <mergeCell ref="A17:A26"/>
    <mergeCell ref="A28:A37"/>
    <mergeCell ref="J23:O23"/>
    <mergeCell ref="N1:Q1"/>
    <mergeCell ref="N3:O3"/>
    <mergeCell ref="N2:O2"/>
    <mergeCell ref="J13:O13"/>
    <mergeCell ref="J24:O24"/>
    <mergeCell ref="I16:I17"/>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Analyze Files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Rosalyn Newell</dc:creator>
  <cp:lastModifiedBy>Rose Newell</cp:lastModifiedBy>
  <dcterms:created xsi:type="dcterms:W3CDTF">2016-08-24T11:13:30Z</dcterms:created>
  <dcterms:modified xsi:type="dcterms:W3CDTF">2019-04-11T16:50:32Z</dcterms:modified>
</cp:coreProperties>
</file>